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ThisWorkbook" defaultThemeVersion="124226"/>
  <mc:AlternateContent xmlns:mc="http://schemas.openxmlformats.org/markup-compatibility/2006">
    <mc:Choice Requires="x15">
      <x15ac:absPath xmlns:x15ac="http://schemas.microsoft.com/office/spreadsheetml/2010/11/ac" url="H:\Tim\Misc\"/>
    </mc:Choice>
  </mc:AlternateContent>
  <xr:revisionPtr revIDLastSave="0" documentId="13_ncr:1_{7579610C-D2B6-4D0E-9F2B-156824DAEC82}" xr6:coauthVersionLast="47" xr6:coauthVersionMax="47" xr10:uidLastSave="{00000000-0000-0000-0000-000000000000}"/>
  <bookViews>
    <workbookView xWindow="-120" yWindow="-120" windowWidth="29040" windowHeight="15840" tabRatio="620" xr2:uid="{00000000-000D-0000-FFFF-FFFF00000000}"/>
  </bookViews>
  <sheets>
    <sheet name="Instructions" sheetId="3" r:id="rId1"/>
    <sheet name="BSSC Project Info" sheetId="1" r:id="rId2"/>
    <sheet name="Training Plan" sheetId="7" r:id="rId3"/>
    <sheet name="Score" sheetId="11" r:id="rId4"/>
    <sheet name="Certification" sheetId="4" r:id="rId5"/>
    <sheet name="Disclosure" sheetId="9" r:id="rId6"/>
    <sheet name="Consortium Projects ONLY" sheetId="12" r:id="rId7"/>
    <sheet name="OFFICE USE ONLY" sheetId="2" r:id="rId8"/>
    <sheet name="BSSC USE ONLY" sheetId="13" r:id="rId9"/>
  </sheets>
  <externalReferences>
    <externalReference r:id="rId10"/>
    <externalReference r:id="rId11"/>
  </externalReferences>
  <definedNames>
    <definedName name="_xlnm._FilterDatabase" localSheetId="1" hidden="1">'BSSC Project Info'!$L$6:$M$6</definedName>
    <definedName name="_FSP1">'OFFICE USE ONLY'!$D$4:$D$5</definedName>
    <definedName name="_FSP2">'OFFICE USE ONLY'!$D$9:$D$10</definedName>
    <definedName name="_FSP3">'OFFICE USE ONLY'!$D$14:$D$15</definedName>
    <definedName name="_FSP4">'OFFICE USE ONLY'!$D$19:$D$20</definedName>
    <definedName name="_PCI1">'OFFICE USE ONLY'!$D$24:$D$25</definedName>
    <definedName name="_PCI2">'OFFICE USE ONLY'!$D$29:$D$30</definedName>
    <definedName name="_PCI3">'OFFICE USE ONLY'!$D$34:$D$35</definedName>
    <definedName name="_PCI4">'OFFICE USE ONLY'!$D$39:$D$40</definedName>
    <definedName name="_PCI5">'OFFICE USE ONLY'!$D$44:$D$45</definedName>
    <definedName name="_PCI6">'OFFICE USE ONLY'!$D$49:$D$50</definedName>
    <definedName name="_PCI7">'OFFICE USE ONLY'!$D$54:$D$55</definedName>
    <definedName name="_PCI8">'OFFICE USE ONLY'!$D$59:$D$60</definedName>
    <definedName name="_Toc194481115" localSheetId="0">Instructions!#REF!</definedName>
    <definedName name="Activity">'OFFICE USE ONLY'!#REF!</definedName>
    <definedName name="AffiliateEmploy">'OFFICE USE ONLY'!#REF!</definedName>
    <definedName name="AffiliateOwn">'OFFICE USE ONLY'!#REF!</definedName>
    <definedName name="Amendment">'OFFICE USE ONLY'!#REF!</definedName>
    <definedName name="Area10">'OFFICE USE ONLY'!$F$13:$F$31</definedName>
    <definedName name="Area15">'OFFICE USE ONLY'!$F$35:$F$95</definedName>
    <definedName name="Area20">'OFFICE USE ONLY'!$F$99:$F$133</definedName>
    <definedName name="Area5">'OFFICE USE ONLY'!$F$4:$F$9</definedName>
    <definedName name="AvgWage">'BSSC Project Info'!$C$98</definedName>
    <definedName name="BDStaff">'OFFICE USE ONLY'!$J$9:$J$17</definedName>
    <definedName name="BenefitPercent">'OFFICE USE ONLY'!#REF!</definedName>
    <definedName name="Benefits">'OFFICE USE ONLY'!#REF!</definedName>
    <definedName name="BoardDate">'OFFICE USE ONLY'!$H$32:$H$37</definedName>
    <definedName name="BSSCProgram">'OFFICE USE ONLY'!$B$110:$B$111</definedName>
    <definedName name="BSSCStaff">'OFFICE USE ONLY'!$J$40:$J$42</definedName>
    <definedName name="Building">'BSSC Project Info'!$H$97</definedName>
    <definedName name="BusinessType1">'OFFICE USE ONLY'!$B$118:$B$123</definedName>
    <definedName name="BusinessType2">'OFFICE USE ONLY'!$B$133:$B$141</definedName>
    <definedName name="BusinessType3">'OFFICE USE ONLY'!$B$144:$B$153</definedName>
    <definedName name="BusType">'OFFICE USE ONLY'!$B$26:$B$30</definedName>
    <definedName name="CapLease">'OFFICE USE ONLY'!#REF!</definedName>
    <definedName name="Cert1">'[1]OFFICE USE ONLY'!$E$4:$E$5</definedName>
    <definedName name="Cert2">'[1]OFFICE USE ONLY'!$E$8:$E$9</definedName>
    <definedName name="Cert3">'[1]OFFICE USE ONLY'!$E$12:$E$13</definedName>
    <definedName name="Cert4">'OFFICE USE ONLY'!$J$32:$J$33</definedName>
    <definedName name="Cert5">'[2]OFFICE USE ONLY'!$E$42:$E$43</definedName>
    <definedName name="CertifyExpand">'OFFICE USE ONLY'!#REF!</definedName>
    <definedName name="CertifyNew">'OFFICE USE ONLY'!#REF!</definedName>
    <definedName name="ClaimTrain">'OFFICE USE ONLY'!$H$28:$H$29</definedName>
    <definedName name="CollectBargain">'OFFICE USE ONLY'!$B$54:$B$55</definedName>
    <definedName name="ConsBank">'OFFICE USE ONLY'!$H$19:$H$20</definedName>
    <definedName name="ConsBylaws">'OFFICE USE ONLY'!$H$14:$H$15</definedName>
    <definedName name="ConsMember">'OFFICE USE ONLY'!$H$24:$H$25</definedName>
    <definedName name="ConsMission">'OFFICE USE ONLY'!$H$9:$H$10</definedName>
    <definedName name="Consortia">'OFFICE USE ONLY'!#REF!</definedName>
    <definedName name="Contact">'OFFICE USE ONLY'!#REF!</definedName>
    <definedName name="County">'OFFICE USE ONLY'!$A$8:$A$128</definedName>
    <definedName name="County1">'OFFICE USE ONLY'!$A$150:$A$269</definedName>
    <definedName name="Crime">'OFFICE USE ONLY'!$A$4:$A$5</definedName>
    <definedName name="CurrentJob">'BSSC Project Info'!$F$86</definedName>
    <definedName name="DFSStaff">'OFFICE USE ONLY'!$J$24:$J$25</definedName>
    <definedName name="DisclBeneficiary">'OFFICE USE ONLY'!#REF!</definedName>
    <definedName name="Disclosure">'OFFICE USE ONLY'!#REF!</definedName>
    <definedName name="DisclQuestion">'OFFICE USE ONLY'!$H$4:$H$5</definedName>
    <definedName name="EDBChildA">'OFFICE USE ONLY'!#REF!</definedName>
    <definedName name="EDBChildB">'OFFICE USE ONLY'!#REF!</definedName>
    <definedName name="EDBChildC">'OFFICE USE ONLY'!#REF!</definedName>
    <definedName name="EDBLocalAgency">'OFFICE USE ONLY'!#REF!</definedName>
    <definedName name="EDBLocalAssign">'OFFICE USE ONLY'!#REF!</definedName>
    <definedName name="EMPB">'OFFICE USE ONLY'!$D$65:$D$66</definedName>
    <definedName name="Enhanced">'OFFICE USE ONLY'!#REF!</definedName>
    <definedName name="EnhIncCounty">'Training Plan'!#REF!</definedName>
    <definedName name="Equipment">'BSSC Project Info'!$H$99</definedName>
    <definedName name="Existing">'OFFICE USE ONLY'!#REF!</definedName>
    <definedName name="ExpandA">'OFFICE USE ONLY'!#REF!</definedName>
    <definedName name="ExpandB">'OFFICE USE ONLY'!#REF!</definedName>
    <definedName name="ExpandC">'OFFICE USE ONLY'!#REF!</definedName>
    <definedName name="ExpandFacility">'OFFICE USE ONLY'!#REF!</definedName>
    <definedName name="Improvements">'BSSC Project Info'!$H$98</definedName>
    <definedName name="InvestCost">'BSSC Project Info'!$H$101</definedName>
    <definedName name="JobCreate">'BSSC Project Info'!#REF!</definedName>
    <definedName name="KIRA">'OFFICE USE ONLY'!#REF!</definedName>
    <definedName name="Land">'BSSC Project Info'!#REF!</definedName>
    <definedName name="MinComp">'OFFICE USE ONLY'!#REF!</definedName>
    <definedName name="MinWage">'OFFICE USE ONLY'!#REF!</definedName>
    <definedName name="NewConstruct">'OFFICE USE ONLY'!#REF!</definedName>
    <definedName name="NewFacility">'OFFICE USE ONLY'!#REF!</definedName>
    <definedName name="NewFacilityType">'OFFICE USE ONLY'!#REF!</definedName>
    <definedName name="NewUnoccupied">'OFFICE USE ONLY'!#REF!</definedName>
    <definedName name="NinetyBenefits">'OFFICE USE ONLY'!#REF!</definedName>
    <definedName name="NonManuf">'OFFICE USE ONLY'!$B$39:$B$40</definedName>
    <definedName name="OpLease">'OFFICE USE ONLY'!#REF!</definedName>
    <definedName name="Organ">'OFFICE USE ONLY'!$B$4:$B$11</definedName>
    <definedName name="Organization">'OFFICE USE ONLY'!$B$4:$B$41</definedName>
    <definedName name="Organization1">'OFFICE USE ONLY'!$B$94:$B$102</definedName>
    <definedName name="OSHAViolate">'OFFICE USE ONLY'!$B$59:$B$60</definedName>
    <definedName name="PdinTrain">'OFFICE USE ONLY'!$B$49:$B$50</definedName>
    <definedName name="PrevYr">'OFFICE USE ONLY'!#REF!</definedName>
    <definedName name="_xlnm.Print_Area" localSheetId="6">'Consortium Projects ONLY'!$A$1:$J$65</definedName>
    <definedName name="_xlnm.Print_Area" localSheetId="0">Instructions!$A$1:$J$40</definedName>
    <definedName name="_xlnm.Print_Area" localSheetId="2">'Training Plan'!$A$1:$J$79</definedName>
    <definedName name="ProgCompInit">'OFFICE USE ONLY'!$J$4:$J$5</definedName>
    <definedName name="PubliclyTraded">'OFFICE USE ONLY'!$B$44:$B$45</definedName>
    <definedName name="Rent">'BSSC Project Info'!#REF!</definedName>
    <definedName name="Retail">'OFFICE USE ONLY'!$B$21:$B$22</definedName>
    <definedName name="Salutation">'OFFICE USE ONLY'!$A$139:$A$144</definedName>
    <definedName name="ServiceTechA">'OFFICE USE ONLY'!#REF!</definedName>
    <definedName name="ServiceTechB">'OFFICE USE ONLY'!#REF!</definedName>
    <definedName name="SimilarBus">'OFFICE USE ONLY'!#REF!</definedName>
    <definedName name="SOS">'OFFICE USE ONLY'!$B$34:$B$35</definedName>
    <definedName name="Startup">'BSSC Project Info'!#REF!</definedName>
    <definedName name="Status">'OFFICE USE ONLY'!$B$15:$B$17</definedName>
    <definedName name="TAXIF">'OFFICE USE ONLY'!$D$71:$D$72</definedName>
    <definedName name="TIF">'OFFICE USE ONLY'!#REF!</definedName>
    <definedName name="Title">'OFFICE USE ONLY'!#REF!</definedName>
    <definedName name="Trainees">'BSSC Project Info'!$C$91</definedName>
    <definedName name="TrainerTravel1">'OFFICE USE ONLY'!$B$64:$B$66</definedName>
    <definedName name="TrainerTravel2">'OFFICE USE ONLY'!$B$70:$B$72</definedName>
    <definedName name="TrainerTravel3">'OFFICE USE ONLY'!$B$76:$B$78</definedName>
    <definedName name="TrainerTravel4">'OFFICE USE ONLY'!$B$82:$B$84</definedName>
    <definedName name="TrainerTravel5">'OFFICE USE ONLY'!$B$88:$B$90</definedName>
    <definedName name="TrainingCosts">'Training Plan'!$G$67</definedName>
    <definedName name="WIBQuestion">'OFFICE USE ONLY'!$H$40:$H$41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85" i="1" l="1"/>
  <c r="L84" i="1"/>
  <c r="L83" i="1"/>
  <c r="L82" i="1"/>
  <c r="L81" i="1"/>
  <c r="L80" i="1"/>
  <c r="L79" i="1"/>
  <c r="L78" i="1"/>
  <c r="L77" i="1"/>
  <c r="L76" i="1"/>
  <c r="L75" i="1"/>
  <c r="L74" i="1"/>
  <c r="L73" i="1"/>
  <c r="L72" i="1"/>
  <c r="L71" i="1"/>
  <c r="L70" i="1"/>
  <c r="L69" i="1"/>
  <c r="L68" i="1"/>
  <c r="L67" i="1"/>
  <c r="L133" i="1"/>
  <c r="L126" i="1"/>
  <c r="G16" i="11"/>
  <c r="D16" i="11"/>
  <c r="A4" i="13"/>
  <c r="F4" i="12"/>
  <c r="A3" i="4"/>
  <c r="A3" i="7"/>
  <c r="F5" i="11"/>
  <c r="A3" i="11"/>
  <c r="G6" i="7"/>
  <c r="H5" i="3"/>
  <c r="I86" i="1"/>
  <c r="J86" i="1"/>
  <c r="J123" i="1" l="1"/>
  <c r="F39" i="13"/>
  <c r="L14" i="11"/>
  <c r="A66" i="1"/>
  <c r="B124" i="1" l="1"/>
  <c r="L124" i="1"/>
  <c r="G61" i="7"/>
  <c r="G66" i="1" l="1"/>
  <c r="L66" i="1" s="1"/>
  <c r="L86" i="1" l="1"/>
  <c r="G15" i="11" s="1"/>
  <c r="A74" i="7"/>
  <c r="L65" i="1" l="1"/>
  <c r="G14" i="11"/>
  <c r="D14" i="11"/>
  <c r="A18" i="13"/>
  <c r="L136" i="1" l="1"/>
  <c r="C62" i="1" l="1"/>
  <c r="I39" i="13"/>
  <c r="D8" i="13"/>
  <c r="D10" i="13"/>
  <c r="I10" i="13"/>
  <c r="D12" i="13"/>
  <c r="F36" i="13"/>
  <c r="F42" i="13"/>
  <c r="I42" i="13"/>
  <c r="C47" i="13"/>
  <c r="A6" i="12"/>
  <c r="A8" i="12"/>
  <c r="A7" i="9"/>
  <c r="A9" i="9"/>
  <c r="D23" i="9"/>
  <c r="A7" i="4"/>
  <c r="A9" i="4"/>
  <c r="A7" i="11"/>
  <c r="A9" i="11"/>
  <c r="D15" i="11" s="1"/>
  <c r="A7" i="7"/>
  <c r="A9" i="7"/>
  <c r="G18" i="7"/>
  <c r="H18" i="7"/>
  <c r="G19" i="7"/>
  <c r="H19" i="7"/>
  <c r="G20" i="7"/>
  <c r="H20" i="7"/>
  <c r="G21" i="7"/>
  <c r="H21" i="7"/>
  <c r="G22" i="7"/>
  <c r="H22" i="7"/>
  <c r="G23" i="7"/>
  <c r="H23" i="7"/>
  <c r="G24" i="7"/>
  <c r="H24" i="7"/>
  <c r="G25" i="7"/>
  <c r="H25" i="7"/>
  <c r="G26" i="7"/>
  <c r="H26" i="7"/>
  <c r="G27" i="7"/>
  <c r="H27" i="7"/>
  <c r="G28" i="7"/>
  <c r="H28" i="7"/>
  <c r="G29" i="7"/>
  <c r="H29" i="7"/>
  <c r="G30" i="7"/>
  <c r="H30" i="7"/>
  <c r="G31" i="7"/>
  <c r="H31" i="7"/>
  <c r="I31" i="7" s="1"/>
  <c r="G32" i="7"/>
  <c r="H32" i="7"/>
  <c r="G38" i="7"/>
  <c r="H38" i="7"/>
  <c r="G39" i="7"/>
  <c r="H39" i="7"/>
  <c r="G40" i="7"/>
  <c r="H40" i="7"/>
  <c r="I40" i="7" s="1"/>
  <c r="G41" i="7"/>
  <c r="H41" i="7"/>
  <c r="I41" i="7" s="1"/>
  <c r="G42" i="7"/>
  <c r="H42" i="7"/>
  <c r="I42" i="7" s="1"/>
  <c r="G43" i="7"/>
  <c r="H43" i="7"/>
  <c r="I43" i="7" s="1"/>
  <c r="G44" i="7"/>
  <c r="H44" i="7"/>
  <c r="I44" i="7" s="1"/>
  <c r="G45" i="7"/>
  <c r="H45" i="7"/>
  <c r="I45" i="7" s="1"/>
  <c r="G46" i="7"/>
  <c r="H46" i="7"/>
  <c r="I46" i="7" s="1"/>
  <c r="G47" i="7"/>
  <c r="H47" i="7"/>
  <c r="I47" i="7" s="1"/>
  <c r="G48" i="7"/>
  <c r="H48" i="7"/>
  <c r="I48" i="7" s="1"/>
  <c r="G49" i="7"/>
  <c r="H49" i="7"/>
  <c r="I49" i="7" s="1"/>
  <c r="G50" i="7"/>
  <c r="H50" i="7"/>
  <c r="G51" i="7"/>
  <c r="H51" i="7"/>
  <c r="G52" i="7"/>
  <c r="H52" i="7"/>
  <c r="G58" i="7"/>
  <c r="G59" i="7"/>
  <c r="G60" i="7"/>
  <c r="D76" i="7"/>
  <c r="J59" i="1"/>
  <c r="E96" i="1"/>
  <c r="B99" i="1"/>
  <c r="G99" i="1"/>
  <c r="G101" i="1"/>
  <c r="A109" i="1"/>
  <c r="L118" i="1"/>
  <c r="L120" i="1"/>
  <c r="L130" i="1"/>
  <c r="L138" i="1"/>
  <c r="L142" i="1"/>
  <c r="I32" i="7" l="1"/>
  <c r="I29" i="7"/>
  <c r="I28" i="7"/>
  <c r="I27" i="7"/>
  <c r="I26" i="7"/>
  <c r="I25" i="7"/>
  <c r="I23" i="7"/>
  <c r="I22" i="7"/>
  <c r="I19" i="7"/>
  <c r="I30" i="7"/>
  <c r="H145" i="1"/>
  <c r="G17" i="11" s="1"/>
  <c r="G19" i="11" s="1"/>
  <c r="I21" i="7"/>
  <c r="I51" i="7"/>
  <c r="I50" i="7"/>
  <c r="I24" i="7"/>
  <c r="I20" i="7"/>
  <c r="I52" i="7"/>
  <c r="G62" i="7"/>
  <c r="F33" i="13" s="1"/>
  <c r="I18" i="7"/>
  <c r="I39" i="7"/>
  <c r="I38" i="7"/>
  <c r="G74" i="7"/>
  <c r="I34" i="7" l="1"/>
  <c r="F31" i="13" s="1"/>
  <c r="I31" i="13" s="1"/>
  <c r="I54" i="7"/>
  <c r="F32" i="13" s="1"/>
  <c r="I32" i="13" s="1"/>
  <c r="I18" i="11"/>
  <c r="I49" i="13"/>
  <c r="I33" i="13"/>
  <c r="F34" i="13" l="1"/>
  <c r="I34" i="13" s="1"/>
  <c r="G67" i="7"/>
  <c r="G70" i="7" s="1"/>
  <c r="I76" i="7" s="1"/>
  <c r="I57" i="7" s="1"/>
  <c r="A78" i="7" l="1"/>
  <c r="I47" i="13"/>
</calcChain>
</file>

<file path=xl/sharedStrings.xml><?xml version="1.0" encoding="utf-8"?>
<sst xmlns="http://schemas.openxmlformats.org/spreadsheetml/2006/main" count="1168" uniqueCount="536">
  <si>
    <t>Training Type</t>
  </si>
  <si>
    <t>Total $</t>
  </si>
  <si>
    <t>TOTAL</t>
  </si>
  <si>
    <t>Quantity</t>
  </si>
  <si>
    <t>Unit Cost</t>
  </si>
  <si>
    <t>Date:</t>
  </si>
  <si>
    <t>Company Name</t>
  </si>
  <si>
    <t>Street Address</t>
  </si>
  <si>
    <t>City</t>
  </si>
  <si>
    <t>County</t>
  </si>
  <si>
    <t>State</t>
  </si>
  <si>
    <t>Zip Code</t>
  </si>
  <si>
    <t>Federal Employer ID Number</t>
  </si>
  <si>
    <t>Company Organization</t>
  </si>
  <si>
    <t>Yes</t>
  </si>
  <si>
    <t>No</t>
  </si>
  <si>
    <t>Organization</t>
  </si>
  <si>
    <t>Subchapter S-Corporation</t>
  </si>
  <si>
    <t>Subchapter C-Corporation</t>
  </si>
  <si>
    <t>Limited Partnership</t>
  </si>
  <si>
    <t>Limited Liability Partnership</t>
  </si>
  <si>
    <t>General Partnership</t>
  </si>
  <si>
    <t>Publicly Traded Partnership</t>
  </si>
  <si>
    <t>Limited Liability Company</t>
  </si>
  <si>
    <t>Proprietorship</t>
  </si>
  <si>
    <t>State of Organization</t>
  </si>
  <si>
    <t>Adair</t>
  </si>
  <si>
    <t>Allen</t>
  </si>
  <si>
    <t>Anderson</t>
  </si>
  <si>
    <t>Ballard</t>
  </si>
  <si>
    <t>Barren</t>
  </si>
  <si>
    <t>Bath</t>
  </si>
  <si>
    <t>Bell</t>
  </si>
  <si>
    <t>Boone</t>
  </si>
  <si>
    <t>Clark</t>
  </si>
  <si>
    <t>Clay</t>
  </si>
  <si>
    <t>Bourbon</t>
  </si>
  <si>
    <t>Boyd</t>
  </si>
  <si>
    <t>Boyle</t>
  </si>
  <si>
    <t>Bracken</t>
  </si>
  <si>
    <t>Breathitt</t>
  </si>
  <si>
    <t>Breckinridge</t>
  </si>
  <si>
    <t>Bullitt</t>
  </si>
  <si>
    <t>Butler</t>
  </si>
  <si>
    <t>Caldwell</t>
  </si>
  <si>
    <t>Calloway</t>
  </si>
  <si>
    <t>Campbell</t>
  </si>
  <si>
    <t>Carlisle</t>
  </si>
  <si>
    <t>Carroll</t>
  </si>
  <si>
    <t>Carter</t>
  </si>
  <si>
    <t>Casey</t>
  </si>
  <si>
    <t>Christian</t>
  </si>
  <si>
    <t>Clinton</t>
  </si>
  <si>
    <t>Crittenden</t>
  </si>
  <si>
    <t>Cumberland</t>
  </si>
  <si>
    <t>Daviess</t>
  </si>
  <si>
    <t>Edmonson</t>
  </si>
  <si>
    <t>Elliott</t>
  </si>
  <si>
    <t>Estill</t>
  </si>
  <si>
    <t>Fayette</t>
  </si>
  <si>
    <t>Fleming</t>
  </si>
  <si>
    <t>Floyd</t>
  </si>
  <si>
    <t>Franklin</t>
  </si>
  <si>
    <t>Fulton</t>
  </si>
  <si>
    <t>Gallatin</t>
  </si>
  <si>
    <t>Garrard</t>
  </si>
  <si>
    <t>Grant</t>
  </si>
  <si>
    <t>Graves</t>
  </si>
  <si>
    <t>Grayson</t>
  </si>
  <si>
    <t>Green</t>
  </si>
  <si>
    <t>Greenup</t>
  </si>
  <si>
    <t>Hancock</t>
  </si>
  <si>
    <t>Hardin</t>
  </si>
  <si>
    <t>Harlan</t>
  </si>
  <si>
    <t>Harrison</t>
  </si>
  <si>
    <t>Hart</t>
  </si>
  <si>
    <t>Henderson</t>
  </si>
  <si>
    <t>Henry</t>
  </si>
  <si>
    <t>Hickman</t>
  </si>
  <si>
    <t>Hopkins</t>
  </si>
  <si>
    <t>Jackson</t>
  </si>
  <si>
    <t>Jefferson</t>
  </si>
  <si>
    <t>Jessamine</t>
  </si>
  <si>
    <t>Johnson</t>
  </si>
  <si>
    <t>Kenton</t>
  </si>
  <si>
    <t>Knott</t>
  </si>
  <si>
    <t>Knox</t>
  </si>
  <si>
    <t>LaRue</t>
  </si>
  <si>
    <t>Laurel</t>
  </si>
  <si>
    <t>Lawrence</t>
  </si>
  <si>
    <t>Lee</t>
  </si>
  <si>
    <t>Leslie</t>
  </si>
  <si>
    <t>Letcher</t>
  </si>
  <si>
    <t>Lewis</t>
  </si>
  <si>
    <t>Lincoln</t>
  </si>
  <si>
    <t>Livingston</t>
  </si>
  <si>
    <t>Logan</t>
  </si>
  <si>
    <t>Lyon</t>
  </si>
  <si>
    <t>Madison</t>
  </si>
  <si>
    <t>Magoffin</t>
  </si>
  <si>
    <t>Marion</t>
  </si>
  <si>
    <t>Marshall</t>
  </si>
  <si>
    <t>Martin</t>
  </si>
  <si>
    <t>Mason</t>
  </si>
  <si>
    <t>McCracken</t>
  </si>
  <si>
    <t>McCreary</t>
  </si>
  <si>
    <t>McLean</t>
  </si>
  <si>
    <t>Meade</t>
  </si>
  <si>
    <t>Menifee</t>
  </si>
  <si>
    <t>Mercer</t>
  </si>
  <si>
    <t>Metcalfe</t>
  </si>
  <si>
    <t>Monroe</t>
  </si>
  <si>
    <t>Montgomery</t>
  </si>
  <si>
    <t>Morgan</t>
  </si>
  <si>
    <t>Muhlenberg</t>
  </si>
  <si>
    <t>Nelson</t>
  </si>
  <si>
    <t>Nicholas</t>
  </si>
  <si>
    <t>Ohio</t>
  </si>
  <si>
    <t>Oldham</t>
  </si>
  <si>
    <t>Owen</t>
  </si>
  <si>
    <t>Owsley</t>
  </si>
  <si>
    <t>Pendleton</t>
  </si>
  <si>
    <t>Perry</t>
  </si>
  <si>
    <t>Pike</t>
  </si>
  <si>
    <t>Powell</t>
  </si>
  <si>
    <t>Pulaski</t>
  </si>
  <si>
    <t>Robertson</t>
  </si>
  <si>
    <t>Rockcastle</t>
  </si>
  <si>
    <t>Rowan</t>
  </si>
  <si>
    <t>Russell</t>
  </si>
  <si>
    <t>Scott</t>
  </si>
  <si>
    <t>Shelby</t>
  </si>
  <si>
    <t>Simpson</t>
  </si>
  <si>
    <t>Spencer</t>
  </si>
  <si>
    <t>Taylor</t>
  </si>
  <si>
    <t>Todd</t>
  </si>
  <si>
    <t>Trigg</t>
  </si>
  <si>
    <t>Trimble</t>
  </si>
  <si>
    <t>Union</t>
  </si>
  <si>
    <t>Warren</t>
  </si>
  <si>
    <t>Washington</t>
  </si>
  <si>
    <t>Wayne</t>
  </si>
  <si>
    <t>Webster</t>
  </si>
  <si>
    <t>Whitley</t>
  </si>
  <si>
    <t>Wolfe</t>
  </si>
  <si>
    <t>Woodford</t>
  </si>
  <si>
    <t>Title</t>
  </si>
  <si>
    <t>Telephone</t>
  </si>
  <si>
    <t>Email Address</t>
  </si>
  <si>
    <t>Company Website</t>
  </si>
  <si>
    <t>COMPANY OWNERSHIP</t>
  </si>
  <si>
    <t>Ownership Percent</t>
  </si>
  <si>
    <t>Please attach additional listing if more space is needed.</t>
  </si>
  <si>
    <t>Name</t>
  </si>
  <si>
    <t>Has the applicant, or any owner or affiliate of the applicant, ever been convicted of any criminal offenses, been in receivership or adjudicated a bankruptcy, or been denied a business related license or had a business related license suspended or revoked by any administrative, governmental or regulatory agency?</t>
  </si>
  <si>
    <t>Crime</t>
  </si>
  <si>
    <t>If yes, please list the violation and explain (attach additional explanation if needed):</t>
  </si>
  <si>
    <t>APPLICATION FOR INCENTIVE PROGRAMS</t>
  </si>
  <si>
    <t>INSTRUCTIONS</t>
  </si>
  <si>
    <t>APPLICANT INFORMATION (Entity applying for incentives)</t>
  </si>
  <si>
    <t>CERTIFICATION</t>
  </si>
  <si>
    <t>Date</t>
  </si>
  <si>
    <t>Print Name</t>
  </si>
  <si>
    <t xml:space="preserve">     I, the undersigned, on behalf of the applicant, hereby represent and certify that the foregoing application information, including all attachments, to the best of my knowledge, is (a) true, complete and accurate with respect to the information concerning the proposed project for which financial incentives are sought; and (b) does not contain any information for which any entity competing with the applicant may claim a proprietary interest.</t>
  </si>
  <si>
    <t>Signature</t>
  </si>
  <si>
    <t xml:space="preserve">CERTIFICATION OF APPLICATION </t>
  </si>
  <si>
    <t>Your application or request will not be processed until this form is filed.  CED will file copies of this form with the Executive Branch Ethics Commission pursuant to KRS 11A.233(2).</t>
  </si>
  <si>
    <t>1) Beneficiary, agent or employee of the beneficiary; and</t>
  </si>
  <si>
    <t>Beneficiary's Legal Name</t>
  </si>
  <si>
    <t>Type(s) of Economic Incentive Package(s):</t>
  </si>
  <si>
    <t>Please identify all employees or agents of the Beneficiary who have acted on behalf of the Beneficiary in its dealings with the CED or any board or authority within or attached to the CED in regard to the above incentive package:</t>
  </si>
  <si>
    <t>Have any of the employees or agents of the Beneficiary had any "financial transactions" (as defined above) with a CED agent, employee, or a board or agency attached to CED or any other public servant involved in the negotiation of any economic incentive package?</t>
  </si>
  <si>
    <t>DisclQuestion</t>
  </si>
  <si>
    <t>If yes, please detail any "financial transactions" (as defined above) between the Beneficiary (or any other person listed as an employee or agent of the Beneficiary) and (i) any agent or public servant of the CED, (ii) any member of any board or authority within or attached to that Cabinet, or (iii) any other public servant involved in the negotiation of the economic incentive package:</t>
  </si>
  <si>
    <t>Name of Beneficiary (agent or employee)</t>
  </si>
  <si>
    <t>Name of CED (agent, employee, or board/authority member)</t>
  </si>
  <si>
    <t>Name of Other Public Servant</t>
  </si>
  <si>
    <t>Description of Financial Transaction</t>
  </si>
  <si>
    <t>TRANSACTION 1</t>
  </si>
  <si>
    <t>TRANSACTION 2</t>
  </si>
  <si>
    <t>TRANSACTION 3</t>
  </si>
  <si>
    <t>The undersigned, a duly authorized representative of the Beneficiary listed above, hereby certifies that the information set forth in this Economic Incentive Disclosure Statement has been reviewed, and is true and correct to the best of the knowledge of the undersigned.</t>
  </si>
  <si>
    <t>Please attach more pages if additional space is needed.</t>
  </si>
  <si>
    <t>Publicly Traded</t>
  </si>
  <si>
    <t>Date of Birth</t>
  </si>
  <si>
    <r>
      <rPr>
        <i/>
        <sz val="10"/>
        <rFont val="Arial"/>
        <family val="2"/>
      </rPr>
      <t>For Electronic Signature</t>
    </r>
    <r>
      <rPr>
        <sz val="10"/>
        <rFont val="Arial"/>
        <family val="2"/>
      </rPr>
      <t>:  The person responsible for signing the document may type his/her name in the signature field, but the name must be preceded by a “/s” (e.g., /s Jim Smith).  An email is also required from the signer providing a statement certifying/authenticating the typed signature on the document is his/her signature.</t>
    </r>
  </si>
  <si>
    <t>2) CED agent, employee, member of board or authority attached to CED, or other public servant involved in the negotiation of any incentive package.</t>
  </si>
  <si>
    <t>APPLICATION FOR BSSC GRANT-IN-AID</t>
  </si>
  <si>
    <t>Company/Consortium Name</t>
  </si>
  <si>
    <t>Mailing Address</t>
  </si>
  <si>
    <t>Business Type</t>
  </si>
  <si>
    <t>Manufacturing</t>
  </si>
  <si>
    <t>Non-Manufacturing</t>
  </si>
  <si>
    <t>Headquarters</t>
  </si>
  <si>
    <t>Hospital (Public or Non-Profit)</t>
  </si>
  <si>
    <t>Business/Industry Type</t>
  </si>
  <si>
    <t>Retail</t>
  </si>
  <si>
    <t>SOS</t>
  </si>
  <si>
    <t>Brief description of product/service</t>
  </si>
  <si>
    <t>Status</t>
  </si>
  <si>
    <t>Existing (not adding new jobs)</t>
  </si>
  <si>
    <t>New (less than 12 months old)</t>
  </si>
  <si>
    <t>Does any portion of your business contain a retail component?</t>
  </si>
  <si>
    <t>If yes, please explain:</t>
  </si>
  <si>
    <t>BUSINESS/INDUSTRY INFORMATION</t>
  </si>
  <si>
    <t>Lowest Hourly Wage</t>
  </si>
  <si>
    <t>Highest Hourly Wage</t>
  </si>
  <si>
    <t>Average Hourly Wage</t>
  </si>
  <si>
    <t>Average Total Hourly Compensation</t>
  </si>
  <si>
    <t>Total Hourly Compensation = Hourly Wage + Employee Benefits</t>
  </si>
  <si>
    <t>Will the trainees be paid while in training?</t>
  </si>
  <si>
    <t>Paid in Training</t>
  </si>
  <si>
    <t>Number of trainees</t>
  </si>
  <si>
    <t>Anticipated Wages for the Trainees:</t>
  </si>
  <si>
    <t>OTHER INFORMATION</t>
  </si>
  <si>
    <t>Does a collective bargaining unit exist at the worksite where the proposed training will be provided?</t>
  </si>
  <si>
    <t>CollectBargain</t>
  </si>
  <si>
    <t>TRAINING DESCRIPTION/JUSTIFICATION (include attachments if additional space is needed)</t>
  </si>
  <si>
    <t>Instructional Materials</t>
  </si>
  <si>
    <t>Supplies</t>
  </si>
  <si>
    <t>OSHAViolate</t>
  </si>
  <si>
    <t>TrainerTravel1</t>
  </si>
  <si>
    <t>Equipment Vendor</t>
  </si>
  <si>
    <t>Parent Company</t>
  </si>
  <si>
    <t>Sister Company</t>
  </si>
  <si>
    <t>TrainerTravel2</t>
  </si>
  <si>
    <t>TrainerTravel3</t>
  </si>
  <si>
    <t>TrainerTravel4</t>
  </si>
  <si>
    <t>TrainerTravel5</t>
  </si>
  <si>
    <t>FSP 1</t>
  </si>
  <si>
    <t>FSP 2</t>
  </si>
  <si>
    <t>FSP 3</t>
  </si>
  <si>
    <t>FSP 4</t>
  </si>
  <si>
    <t>PROGRESSIVE COMPANY INITIATIVES</t>
  </si>
  <si>
    <t>% of current jobs</t>
  </si>
  <si>
    <t>Career growth:  Trainee receives pay increase as a result of training project</t>
  </si>
  <si>
    <t>Examples:</t>
  </si>
  <si>
    <t>PCI 1</t>
  </si>
  <si>
    <t>PCI 2</t>
  </si>
  <si>
    <t>PCI 3</t>
  </si>
  <si>
    <t>PCI 4</t>
  </si>
  <si>
    <t>PCI 5</t>
  </si>
  <si>
    <t>PCI 6</t>
  </si>
  <si>
    <t>PCI 7</t>
  </si>
  <si>
    <t>TOTAL SCORE FOR PROGRESSIVE COMPANY INITIATIVES:</t>
  </si>
  <si>
    <t>SCORE</t>
  </si>
  <si>
    <t>Criteria</t>
  </si>
  <si>
    <t>Description</t>
  </si>
  <si>
    <t>Points</t>
  </si>
  <si>
    <t>Company/Consortium Status</t>
  </si>
  <si>
    <t>Trainee Average Wage Rate (excluding benefits)</t>
  </si>
  <si>
    <t>Progressive Company Initiatives</t>
  </si>
  <si>
    <t>PRELIMINARY SCORE</t>
  </si>
  <si>
    <t>The score is subject to approval/verification by BSSC</t>
  </si>
  <si>
    <t>Area5</t>
  </si>
  <si>
    <t>Area15</t>
  </si>
  <si>
    <t>Area20</t>
  </si>
  <si>
    <t xml:space="preserve">     Eligibility for financial assistance is determined by the information presented in this application and in the required attachments.  Any changes in the status of the proposed project from the facts presented herein, including but not limited to the commencement of training, could jeopardize the project's eligibility for incentives.  Please contact the staff of the BSSC before taking any action which would change the status of the project as reported herein.</t>
  </si>
  <si>
    <t>APPLICATION SUBMISSION AND BOARD MEETING SCHEDULE</t>
  </si>
  <si>
    <t>SUBMISSION DEADLINE</t>
  </si>
  <si>
    <t>BOARD MEETING DATE</t>
  </si>
  <si>
    <t>Total Projected Training Costs</t>
  </si>
  <si>
    <t>A</t>
  </si>
  <si>
    <t>B</t>
  </si>
  <si>
    <t>APPLICANT/COMPANY:</t>
  </si>
  <si>
    <t>Signature of Applicant</t>
  </si>
  <si>
    <t>Expanding (more than 12 months old, adding jobs)</t>
  </si>
  <si>
    <r>
      <t xml:space="preserve">1)  Is the Consortium's mission statement </t>
    </r>
    <r>
      <rPr>
        <b/>
        <u/>
        <sz val="10"/>
        <rFont val="Arial"/>
        <family val="2"/>
      </rPr>
      <t>attached</t>
    </r>
    <r>
      <rPr>
        <sz val="10"/>
        <rFont val="Arial"/>
        <family val="2"/>
      </rPr>
      <t>?</t>
    </r>
  </si>
  <si>
    <t>Please explain how the effort is industry-driven:</t>
  </si>
  <si>
    <t>Please demonstrate collaboration by the area providers of employment and training services:</t>
  </si>
  <si>
    <t>Please document an overall cost savings for the training project because of the collaborative effort:</t>
  </si>
  <si>
    <t>Please explain how the project facilitates the advancement of the host community's economic development efforts:</t>
  </si>
  <si>
    <t>CONSORTIUM PROJECT INFORMATION</t>
  </si>
  <si>
    <t>ConsMission</t>
  </si>
  <si>
    <t>ConsBylaws</t>
  </si>
  <si>
    <t>ConsBank</t>
  </si>
  <si>
    <t>Name of Lead Company:</t>
  </si>
  <si>
    <t>ConsMember</t>
  </si>
  <si>
    <t>If no, please provide explanation:</t>
  </si>
  <si>
    <t>Employee Benefits are payments by the company for its full-time employees for health insurance, life insurance, dental insurance, vision insurance, defined benefit plans, 401(k) plans or similar plans.</t>
  </si>
  <si>
    <t>PCI 8</t>
  </si>
  <si>
    <r>
      <rPr>
        <b/>
        <sz val="10"/>
        <rFont val="Arial"/>
        <family val="2"/>
      </rPr>
      <t>CONSORTIUM PROJECTS ONLY</t>
    </r>
    <r>
      <rPr>
        <sz val="10"/>
        <rFont val="Arial"/>
        <family val="2"/>
      </rPr>
      <t>:  This form is required to be completed for each participating training consortium project and submitted to the BSSC with the application for grant-in-aid funds.</t>
    </r>
  </si>
  <si>
    <t>CURRENT CONSORTIUM OFFICERS</t>
  </si>
  <si>
    <r>
      <t xml:space="preserve">2)  Are the Consortium's bylaws </t>
    </r>
    <r>
      <rPr>
        <b/>
        <u/>
        <sz val="10"/>
        <rFont val="Arial"/>
        <family val="2"/>
      </rPr>
      <t>attached</t>
    </r>
    <r>
      <rPr>
        <sz val="10"/>
        <rFont val="Arial"/>
        <family val="2"/>
      </rPr>
      <t>?</t>
    </r>
  </si>
  <si>
    <t>CURRENT CONSORTIUM MEMBERS</t>
  </si>
  <si>
    <t>Member Name</t>
  </si>
  <si>
    <t>Service &amp; Technology (non-retail)</t>
  </si>
  <si>
    <t>County Where Project will be Located</t>
  </si>
  <si>
    <t>IN HOUSE TRAINING PROVIDED BY INSTRUCTORS OF THE APPLICANT ENTITY</t>
  </si>
  <si>
    <t>Training Activity</t>
  </si>
  <si>
    <t>Claiming Trainee Wages?</t>
  </si>
  <si>
    <t>Projected # of Eligible KY Trainees</t>
  </si>
  <si>
    <t>Projected Trainee Wage Cost (if Claimed)</t>
  </si>
  <si>
    <t>ClaimTrain</t>
  </si>
  <si>
    <t>In-house Training #1</t>
  </si>
  <si>
    <t>In-house Training #2</t>
  </si>
  <si>
    <t>In-house Training #3</t>
  </si>
  <si>
    <t>In-house Training #4</t>
  </si>
  <si>
    <t>In-house Training #5</t>
  </si>
  <si>
    <t>In-house Training #6</t>
  </si>
  <si>
    <t>In-house Training #7</t>
  </si>
  <si>
    <t>In-house Training #8</t>
  </si>
  <si>
    <t>In-house Training #9</t>
  </si>
  <si>
    <t>In-house Training #10</t>
  </si>
  <si>
    <t>In-house Training #11</t>
  </si>
  <si>
    <t>In-house Training #12</t>
  </si>
  <si>
    <t>In-house Training #13</t>
  </si>
  <si>
    <t>In-house Training #14</t>
  </si>
  <si>
    <t>In-house Training #15</t>
  </si>
  <si>
    <t>EDUCATIONAL INSTITUTION AND CONSULTANT TRAINING</t>
  </si>
  <si>
    <t>Training #1</t>
  </si>
  <si>
    <t>Training #2</t>
  </si>
  <si>
    <t>Training #3</t>
  </si>
  <si>
    <t>Training #4</t>
  </si>
  <si>
    <t>Training #5</t>
  </si>
  <si>
    <t>Training #6</t>
  </si>
  <si>
    <t>Training #7</t>
  </si>
  <si>
    <t>Training #8</t>
  </si>
  <si>
    <t>Training #9</t>
  </si>
  <si>
    <t>Training #10</t>
  </si>
  <si>
    <t>Training #11</t>
  </si>
  <si>
    <t>Training #12</t>
  </si>
  <si>
    <t>Training #13</t>
  </si>
  <si>
    <t>Training #14</t>
  </si>
  <si>
    <t>Training #15</t>
  </si>
  <si>
    <t>Total BSSC Eligible Training Costs:  Lesser of Project Cost X 50% or</t>
  </si>
  <si>
    <t>X</t>
  </si>
  <si>
    <r>
      <t xml:space="preserve">3)  Have you </t>
    </r>
    <r>
      <rPr>
        <b/>
        <u/>
        <sz val="10"/>
        <rFont val="Arial"/>
        <family val="2"/>
      </rPr>
      <t>attached</t>
    </r>
    <r>
      <rPr>
        <sz val="10"/>
        <rFont val="Arial"/>
        <family val="2"/>
      </rPr>
      <t xml:space="preserve"> completed Consortium Member information forms for each member of the consortium?</t>
    </r>
  </si>
  <si>
    <t>From BSSC Project Info Worksheet</t>
  </si>
  <si>
    <t>Projected Trainer/ Instructor Cost @ $50/hour</t>
  </si>
  <si>
    <t>Projected Total In-house Training Cost (Trainer/Instructor Hours + Trainee Wages if Claimed)</t>
  </si>
  <si>
    <r>
      <t xml:space="preserve">Projected Training Hours </t>
    </r>
    <r>
      <rPr>
        <u/>
        <sz val="8"/>
        <rFont val="Arial"/>
        <family val="2"/>
      </rPr>
      <t>Per Trainee</t>
    </r>
    <r>
      <rPr>
        <sz val="8"/>
        <rFont val="Arial"/>
        <family val="2"/>
      </rPr>
      <t xml:space="preserve"> (Length of Course)</t>
    </r>
  </si>
  <si>
    <t>Total from any additional pages</t>
  </si>
  <si>
    <t>Projected Ed Institution/ Consultant Cost for Training</t>
  </si>
  <si>
    <t xml:space="preserve">Projected Trainer/ Instructor Cost </t>
  </si>
  <si>
    <t xml:space="preserve">Projected Trainee Wage Cost (if Claimed) </t>
  </si>
  <si>
    <t>Projected Total Educational Institution and Consultant Training Cost</t>
  </si>
  <si>
    <t>BLUEGRASS STATE SKILLS CORPORATION</t>
  </si>
  <si>
    <t>BOARD OF DIRECTORS</t>
  </si>
  <si>
    <t>Company:</t>
  </si>
  <si>
    <t>City:</t>
  </si>
  <si>
    <t>Industry Sector:</t>
  </si>
  <si>
    <t>Bus. Devp. Contact:</t>
  </si>
  <si>
    <t>Training Description:</t>
  </si>
  <si>
    <t>Training Details:</t>
  </si>
  <si>
    <t>Classroom/OJT - In-House</t>
  </si>
  <si>
    <t>Classroom/OJT - Consultant/Educational Institution</t>
  </si>
  <si>
    <t>Number of Trainees</t>
  </si>
  <si>
    <t>Total Costs</t>
  </si>
  <si>
    <t>Existing Employment</t>
  </si>
  <si>
    <t>Requirements:</t>
  </si>
  <si>
    <t>Employment &amp; Wage Information:</t>
  </si>
  <si>
    <t>Total Hourly Compensation:</t>
  </si>
  <si>
    <t>Base Hourly Wage:</t>
  </si>
  <si>
    <t xml:space="preserve">County: </t>
  </si>
  <si>
    <t xml:space="preserve">BSSC #: </t>
  </si>
  <si>
    <t>BoardDate</t>
  </si>
  <si>
    <t>Total Hourly Compensation</t>
  </si>
  <si>
    <t>WIBQuestion</t>
  </si>
  <si>
    <t>BusDevpContact</t>
  </si>
  <si>
    <t xml:space="preserve">6 Digit NAICS Code </t>
  </si>
  <si>
    <t>Area_10</t>
  </si>
  <si>
    <t>Please explain the common training needs of the participating industries (if requesting reimbursement for equipment costs, explain how equipment will be used):</t>
  </si>
  <si>
    <t xml:space="preserve">Company/Consortium Name </t>
  </si>
  <si>
    <t>Kentucky Secretary of State)</t>
  </si>
  <si>
    <t xml:space="preserve">  (as registered with the </t>
  </si>
  <si>
    <t>Email addresses for ownership individuals listed above</t>
  </si>
  <si>
    <t>Organization1</t>
  </si>
  <si>
    <t>Area 7</t>
  </si>
  <si>
    <t>Area 17</t>
  </si>
  <si>
    <t>50% of Total Costs</t>
  </si>
  <si>
    <t>APPLICATION FOR: BLUEGRASS STATE SKILLS CORPORATION</t>
  </si>
  <si>
    <t>BSSC Program</t>
  </si>
  <si>
    <t>Salutation</t>
  </si>
  <si>
    <t>Mr.</t>
  </si>
  <si>
    <t>Ms.</t>
  </si>
  <si>
    <t>Mrs.</t>
  </si>
  <si>
    <t>Dr.</t>
  </si>
  <si>
    <t>Prof.</t>
  </si>
  <si>
    <t>Sir</t>
  </si>
  <si>
    <t xml:space="preserve"> Contact Person</t>
  </si>
  <si>
    <t>BusinessType1</t>
  </si>
  <si>
    <t>Agribusiness</t>
  </si>
  <si>
    <t>TRAINEE INFORMATION (PROJECTED ACTUAL TRAINEES)</t>
  </si>
  <si>
    <t>APPLICATION FOR BSSC GRANT-IN-AID OR SKILLS TRAINING INVESTMENT CREDIT - PROJECT INFO</t>
  </si>
  <si>
    <t>GRANT-IN-AID</t>
  </si>
  <si>
    <t>SKILLS TRAINING INVESTMENT CREDIT</t>
  </si>
  <si>
    <t xml:space="preserve">APPLICATION FOR BSSC </t>
  </si>
  <si>
    <t xml:space="preserve">Complete the BSSC Project Info worksheet prior to completing this worksheet.  </t>
  </si>
  <si>
    <t>Fields in yellow will auto-populate based on other entries made in this application</t>
  </si>
  <si>
    <t>Equipment (GIA Consortia Only)</t>
  </si>
  <si>
    <t>AMOUNT REQUESTED FOR APPROVAL</t>
  </si>
  <si>
    <t xml:space="preserve">        (LESSER OF A AND B)</t>
  </si>
  <si>
    <t>Program Applied For (Select Grant-in-Aid or Skills Training Investment Credit from picklist menu)</t>
  </si>
  <si>
    <t>Recommended for Approval</t>
  </si>
  <si>
    <t>Please review the applicable BSSC guidelines prior to completing the application.  If the guidelines are not able to assist with questions regarding the application, please call BSSC staff at (502) 564-7670 or send an email to CED.BSSCGRP@ky.gov.</t>
  </si>
  <si>
    <t>For Nonretail Service or Technology Projects ONLY:</t>
  </si>
  <si>
    <t>APPLICATION FOR BSSC</t>
  </si>
  <si>
    <t>Company's current status (select from picklist)</t>
  </si>
  <si>
    <t xml:space="preserve">     The undersigned, on behalf of the applicant, acknowledges that information contained within the application and its attachments may be subject to public disclosure to the extent required by law pursuant to any request made under the Kentucky Open Records Act contained in Chapter 61 of the Kentucky Revised Statutes.  Notwithstanding the above, except as otherwise agreed to by the applicant in writing, no confidential or proprietary application information shall be disclosed if properly excluded from disclosure under KRS 61.878 (as determined by the BSSC, the Kentucky Attorney General or court of competent jurisdiction).  Information reported to the Cabinet or the BSSC with regard to employment numbers, training costs, reimbursements and other information as required by a BSSC agreement shall be available for public disclosure.</t>
  </si>
  <si>
    <t>Unincorporated Nonprofit</t>
  </si>
  <si>
    <r>
      <t xml:space="preserve">Has the company been found (adjudicated) to have committed a willful KY OSHA violation within three years of the application date?  </t>
    </r>
    <r>
      <rPr>
        <i/>
        <sz val="10"/>
        <rFont val="Arial"/>
        <family val="2"/>
      </rPr>
      <t>If unsure, call the Labor Cabinet at (502) 564-3070</t>
    </r>
  </si>
  <si>
    <t>Textbooks/Electronic Materials</t>
  </si>
  <si>
    <t>Consortia</t>
  </si>
  <si>
    <t xml:space="preserve">Will the applicant business provide at least one company-paid employee benefit for employees? </t>
  </si>
  <si>
    <t>EMPB</t>
  </si>
  <si>
    <t>SCORING QUESTIONS</t>
  </si>
  <si>
    <t>This application is a consortium application (GIA only; STIC applicants leave blank)</t>
  </si>
  <si>
    <t>https://www.irs.gov/forms-pubs/about-form-w9</t>
  </si>
  <si>
    <t>Don't forget to include a copy of your Request for Taxpayer Identification Number and Certification (W-9 Form) with your application.  Additional information and a copy of the W-9 Form can be found at:</t>
  </si>
  <si>
    <t>Only eligible training completed within one year of BSSC board approval will be considered for incentives</t>
  </si>
  <si>
    <t xml:space="preserve"> (Competitive GIA/STIC application cap)</t>
  </si>
  <si>
    <t>CALCULATION OF BSSC INCENTIVES REQUESTED</t>
  </si>
  <si>
    <t>Application Score</t>
  </si>
  <si>
    <t xml:space="preserve"> SCORE</t>
  </si>
  <si>
    <t>INSTRUCTIONAL MATERIALS AND SUPPLIES</t>
  </si>
  <si>
    <t>Instructional Materials &amp; Supplies</t>
  </si>
  <si>
    <t>Is the Applicant Registered and in Good</t>
  </si>
  <si>
    <t>Standing with KY Sec of State?</t>
  </si>
  <si>
    <t xml:space="preserve">   Is Location in a Tax Increment</t>
  </si>
  <si>
    <t xml:space="preserve">   Financing District? </t>
  </si>
  <si>
    <t>TAXIF</t>
  </si>
  <si>
    <t>Projected New Employees</t>
  </si>
  <si>
    <t>County1</t>
  </si>
  <si>
    <r>
      <t xml:space="preserve">BSSC applications receiving a minimum score of </t>
    </r>
    <r>
      <rPr>
        <b/>
        <sz val="10"/>
        <rFont val="Arial"/>
        <family val="2"/>
      </rPr>
      <t xml:space="preserve">60 or more and requesting $6,000 or more in incentives </t>
    </r>
    <r>
      <rPr>
        <sz val="10"/>
        <rFont val="Arial"/>
        <family val="2"/>
      </rPr>
      <t>will be considered for approval.  Applications submitted but not approved due to insufficient funds or tax credits may be updated between meetings if needed.  However, if the score of the updated application is changed, the application will be date/time stamped again and placed in the order that the revised application was received.</t>
    </r>
  </si>
  <si>
    <t>b) Is the applicant designed to serve a multistate, national or international market?</t>
  </si>
  <si>
    <t>a) Will the applicant provide a service to or use technology for customer or affiliate entities predominantly outside the Commonwealth?</t>
  </si>
  <si>
    <t>ATTACHMENT A - INCENTIVE DISCLOSURE</t>
  </si>
  <si>
    <t>STATEMENT</t>
  </si>
  <si>
    <t>ProgCompInit</t>
  </si>
  <si>
    <t xml:space="preserve">DFS Staff: </t>
  </si>
  <si>
    <t>Enter total eligible net new jobs:</t>
  </si>
  <si>
    <t>BDStaff</t>
  </si>
  <si>
    <t>E. Bishop</t>
  </si>
  <si>
    <t>K. Slattery</t>
  </si>
  <si>
    <t>M. David-Jacobs</t>
  </si>
  <si>
    <t>B. Cox</t>
  </si>
  <si>
    <t>A. Luttner</t>
  </si>
  <si>
    <t>A. Franklin</t>
  </si>
  <si>
    <t>DFSStaff</t>
  </si>
  <si>
    <t>C. Wingate</t>
  </si>
  <si>
    <t>K. McCane</t>
  </si>
  <si>
    <t>Please provide a brief description of the training to be provided and justification as to why the training is needed:</t>
  </si>
  <si>
    <t xml:space="preserve">Note: the business name, address and federal employer ID number (FEIN) on your W-9 Form must match the business name, address and FEIN on this application. </t>
  </si>
  <si>
    <t>Number of Projected Eligible Trainees</t>
  </si>
  <si>
    <t xml:space="preserve"> Cap Per Trainee</t>
  </si>
  <si>
    <t xml:space="preserve"> </t>
  </si>
  <si>
    <t>M. Jollie</t>
  </si>
  <si>
    <t>M. Simms</t>
  </si>
  <si>
    <t>C. Peek</t>
  </si>
  <si>
    <t>Projected Trainer Instructional Hours to be Claimed</t>
  </si>
  <si>
    <t>If yes, notification of this application, along with a copy of your training plan, must be sent on company letterhead to all collective bargaining units.  Submit a copy of the notification to BSSC along with your application.</t>
  </si>
  <si>
    <t>Nonretail service or technology</t>
  </si>
  <si>
    <t>Headquarter operations</t>
  </si>
  <si>
    <t>Hospital operations</t>
  </si>
  <si>
    <t>Coal severing and processing</t>
  </si>
  <si>
    <t>Alternative fuel or gasification</t>
  </si>
  <si>
    <t>Renewable energy</t>
  </si>
  <si>
    <t>Carbon dioxide transmission pipeline</t>
  </si>
  <si>
    <t>BusinessType2</t>
  </si>
  <si>
    <r>
      <rPr>
        <b/>
        <sz val="10"/>
        <rFont val="Arial"/>
        <family val="2"/>
      </rPr>
      <t>Answer Yes or No:</t>
    </r>
    <r>
      <rPr>
        <sz val="10"/>
        <rFont val="Arial"/>
        <family val="2"/>
      </rPr>
      <t xml:space="preserve">  Is the applicant or its owner publicly traded?</t>
    </r>
  </si>
  <si>
    <t>Area of Need (AON)</t>
  </si>
  <si>
    <t xml:space="preserve">Use this application to apply for the BSSC Grant-in-Aid or the Skills Training Investment Credit program.  You cannot apply for both programs on the same application.  You must identify the program you are applying for at the top of the BSSC Project Info worksheet (additional components of the application are dependent on the program selected).  If you want to apply for both a GIA and STIC in the same fiscal year, you must submit both applications for consideration at the same BSSC board meeting (see submission deadlines and board meeting dates below).  </t>
  </si>
  <si>
    <t>The application (available at https://ced.ky.gov/Workforce/BSSC) must be submitted on the current form.  Temporary internet files may need to be deleted to ensure the most current form is downloaded.</t>
  </si>
  <si>
    <t>If any of the required criteria are not included in the application when initially received, the application will be returned for correction.  After corrections are made, the application may be resubmitted but it must be prior to the relevant deadline.  Resubmitted applications will be time stamped again and placed in the order that the revised application was received.</t>
  </si>
  <si>
    <t>Both the Certification of Application and Incentive Disclosure Statement require a valid signature.  You may sign the forms electronically or print and sign them manually.  If signing electronically, note the electronic signature verification requirement below.</t>
  </si>
  <si>
    <t>BUSINESS LOCATION(S) AND CURRENT EMPLOYMENT</t>
  </si>
  <si>
    <t>List below only occupational upgrade and/or skills upgrade training that will be documented per BSSC standards and will contain one or more eligible employees working at any applicant FEIN business locations in Kentucky.  Do not include retroactive training, pro/con union training, KCTCS TRAINS training, Continuing Educational Units training, or training costs included in other BSSC applications.  Safety/mandated/regulatory training is limited to a maximum of 25% of total training hours, with possible exceptions for hospital applicants on a case-by-case basis.</t>
  </si>
  <si>
    <t>Business Location Street Address &amp; City (One Location Per Line)</t>
  </si>
  <si>
    <t># of Eligible Employees</t>
  </si>
  <si>
    <t># of Total Employees</t>
  </si>
  <si>
    <t xml:space="preserve">Totals </t>
  </si>
  <si>
    <t>Totals from additional sheets (if applicable)</t>
  </si>
  <si>
    <t>Listed below is a portion of the scoring criteria for the BSSC GIA and STIC programs.  In order to receive the point(s) for a criterion, the applicant company/consortium must already be participating in the activity prior to application.  When a criterion requires examples, points will only be permissible if valid examples are provided below.  Applicants are eligible for a maximum score of 40 points from this section.  Select YES or NO in the box next to applicable questions.</t>
  </si>
  <si>
    <t xml:space="preserve">Participates in development of the future workforce through activities that prepare students for work including, but not limited to: co-op, work study, school to work, TRACK, etc. </t>
  </si>
  <si>
    <t>Specific Example Required:</t>
  </si>
  <si>
    <t xml:space="preserve">     The applicant shall make the Cabinet aware if, subsequent to the filing of this application, including during the term of any agreement entered into between the applicant and the Cabinet or BSSC, the applicant, or any owner or affiliate of the applicant, is convicted of any criminal offenses, is placed in receivership or adjudicates a bankruptcy, or is denied a business related license or has a business related license suspended or revoked by any administrative, governmental or regulatory agency.</t>
  </si>
  <si>
    <t>BusinessType3</t>
  </si>
  <si>
    <t>Complete the application worksheets in order; some information from earlier worksheets is carried over to auto-fill or auto-calculate information on subsequent worksheets.  Do not make any entries on the BSSC Use Only worksheet.  This is a summary sheet for internal BSSC use.</t>
  </si>
  <si>
    <t>Full Legal Name of Individual Owner of Applicant Company</t>
  </si>
  <si>
    <t>Owner's Full Home Address (no PO Boxes; Include City/State)</t>
  </si>
  <si>
    <t>Social Security Number</t>
  </si>
  <si>
    <t>Name of Legal Entity with Ownership Interest in the Applicant Company</t>
  </si>
  <si>
    <t>Date Organized</t>
  </si>
  <si>
    <t>Entity Owner's Full Address (no PO Boxes; Include City/State)</t>
  </si>
  <si>
    <t>Federal Employer Identification Number</t>
  </si>
  <si>
    <t>Applicant Company Key Decision Maker Full Legal Name &amp; Title</t>
  </si>
  <si>
    <t>Decision Maker's Full Home Address (no PO Boxes; include City/State)</t>
  </si>
  <si>
    <r>
      <t xml:space="preserve">The applicant (including any affiliate) has </t>
    </r>
    <r>
      <rPr>
        <u/>
        <sz val="10"/>
        <rFont val="Arial"/>
        <family val="2"/>
      </rPr>
      <t>not</t>
    </r>
    <r>
      <rPr>
        <sz val="10"/>
        <rFont val="Arial"/>
        <family val="2"/>
      </rPr>
      <t xml:space="preserve"> been placed in receivership or bankruptcy, been denied a business-related license, or had a business-related license revoked by any administrative, governmental, or regulatory agency.</t>
    </r>
  </si>
  <si>
    <r>
      <t xml:space="preserve">The Chief Executive Officer, or a similarly situated person in charge of the applicant's executive operations, has </t>
    </r>
    <r>
      <rPr>
        <u/>
        <sz val="10"/>
        <rFont val="Arial"/>
        <family val="2"/>
      </rPr>
      <t>not</t>
    </r>
    <r>
      <rPr>
        <sz val="10"/>
        <rFont val="Arial"/>
        <family val="2"/>
      </rPr>
      <t xml:space="preserve"> been convicted of any criminal offenses or filed for bankruptcy within the last ten years.</t>
    </r>
  </si>
  <si>
    <r>
      <t xml:space="preserve">The Chief Financial Officer, or a similarly situated person in charge of the applicant's financial affairs, has </t>
    </r>
    <r>
      <rPr>
        <u/>
        <sz val="10"/>
        <rFont val="Arial"/>
        <family val="2"/>
      </rPr>
      <t>not</t>
    </r>
    <r>
      <rPr>
        <sz val="10"/>
        <rFont val="Arial"/>
        <family val="2"/>
      </rPr>
      <t xml:space="preserve"> been convicted of any criminal offenses or filed for bankruptcy within the last ten years.</t>
    </r>
  </si>
  <si>
    <t xml:space="preserve">     If unable to answer Yes to all three of the statements above, please attach a brief explanation on a separate sheet of paper which shall be incorporated as an attachment to this application.</t>
  </si>
  <si>
    <t xml:space="preserve">     For each of the following statements, enter Yes if the corresponding statement is an accurate statement for the applicant company.  Enter No if the corresponding statement is not an accurate statement for the applicant business.  Each response shall operate as a separate certification.  The undersigned hereby certifies to the best of his/her knowledge:</t>
  </si>
  <si>
    <t>Cert4</t>
  </si>
  <si>
    <r>
      <t>INSTRUCTIONS:</t>
    </r>
    <r>
      <rPr>
        <sz val="10"/>
        <rFont val="Arial"/>
        <family val="2"/>
      </rPr>
      <t xml:space="preserve">  In accordance with the Executive Branch Code of Ethics, Chapter 11A of the Kentucky Revised Statutes ("KRS"), before any board or authority within or attached to the Cabinet for Economic Development ("CED") takes final action on any contract or agreement by which a bond, grant, lease, loan, assessment, incentive, inducement, or tax credit is awarded (the "incentive package"), the beneficiary of the incentive package must file with the approving board or authority a disclosure statement stating:  (i) the identity of the beneficiary of the incentive package, (ii) the identity of any person employed to act on behalf of the beneficiary with respect to the incentive package, (iii) the details of any financial transaction (as defined in KRS 11A.201(6)(a), see below) between the beneficiary (or any other person listed in (ii) above) and any agent or public servant of the CED, any member of any board or authority within or attached to that Cabinet, or any other public servant involved in the negotiation of the economic incentive package.</t>
    </r>
  </si>
  <si>
    <r>
      <t>NOTE:</t>
    </r>
    <r>
      <rPr>
        <sz val="10"/>
        <rFont val="Arial"/>
        <family val="2"/>
      </rPr>
      <t xml:space="preserve">  For purposes of KRS 11A.201(6)(a), the definition of "financial transaction" is activity conducted or undertaken for profit, not available to the general public on the same terms, that arises from the joint ownership, the ownership, or part ownership in common, of any real or personal property or any commercial or business enterprise of whatever form between:</t>
    </r>
  </si>
  <si>
    <t>https://ced.ky.gov/Workforce/BSSC</t>
  </si>
  <si>
    <t>The purpose of BSSC is to improve and promote employment opportunities for the residents of the Commonwealth through agreements for occupational upgrade and skills upgrade training programs.  The BSSC works with qualified companies to establish employee training programs.  For more information on BSSC, go to:</t>
  </si>
  <si>
    <t xml:space="preserve">     In addition, the undersigned, on behalf of the applicant, acknowledges and grants permission to the BSSC to share any and all information contained within the application and its attachments with appropriate state and federal agencies, local jurisdiction(s) and contracted consultants to determine the feasibility and potential impacts associated with the project for which incentives are sought.</t>
  </si>
  <si>
    <t>CONFIDENTIAL</t>
  </si>
  <si>
    <t>SKILLS TRAINING INVESTMENT CREDIT (STIC)</t>
  </si>
  <si>
    <t>(BSSC) GRANT-IN-AID OR</t>
  </si>
  <si>
    <t>TRAINING PLAN</t>
  </si>
  <si>
    <t xml:space="preserve">  BSSC #</t>
  </si>
  <si>
    <t xml:space="preserve">   Date/Time Received</t>
  </si>
  <si>
    <t>Complete this worksheet first</t>
  </si>
  <si>
    <t>TRAINING INVESTMENT CREDIT - PROJECT INFO</t>
  </si>
  <si>
    <t xml:space="preserve">Please identify on rows 33-37 below all individual owners of the applicant company with 20% or greater ownership interest in the company.  The Cabinet may run a background check on any individuals identified.  If there are no individual owners with a 20% or greater ownership interest in the applicant company, enter "None" on row 33, follow instructions on row 45 and enter requested information on row 47.  </t>
  </si>
  <si>
    <t>#1/Row 33</t>
  </si>
  <si>
    <t>#2/Row 34</t>
  </si>
  <si>
    <t>#3/Row 35</t>
  </si>
  <si>
    <t>#4/Row 36</t>
  </si>
  <si>
    <t>#5/Row 37</t>
  </si>
  <si>
    <r>
      <t xml:space="preserve">If one or more companies or legal entities has a 20% or greater ownership interest in the applicant company, please provide information about the ownership entity or entities on rows 43-44 and attach to this application a list of the officers, directors, principals or other key executive-level decision makers of the </t>
    </r>
    <r>
      <rPr>
        <u/>
        <sz val="10"/>
        <rFont val="Arial"/>
        <family val="2"/>
      </rPr>
      <t>applicant</t>
    </r>
    <r>
      <rPr>
        <sz val="10"/>
        <rFont val="Arial"/>
        <family val="2"/>
      </rPr>
      <t xml:space="preserve"> company.</t>
    </r>
  </si>
  <si>
    <r>
      <t xml:space="preserve">If you entered one or more individual owners on rows 33-37, skip this section and proceed to row 49.  Otherwise, enter one key executive-level decision maker (Chief Executive Officer, Chief Financial Officer or equivalent) of the </t>
    </r>
    <r>
      <rPr>
        <u/>
        <sz val="10"/>
        <rFont val="Arial"/>
        <family val="2"/>
      </rPr>
      <t>applicant</t>
    </r>
    <r>
      <rPr>
        <sz val="10"/>
        <rFont val="Arial"/>
        <family val="2"/>
      </rPr>
      <t xml:space="preserve"> company on row 47 below.  The Cabinet may run a background check on any individual identified. </t>
    </r>
  </si>
  <si>
    <t>Email address for the individual listed on row 47 above:</t>
  </si>
  <si>
    <t xml:space="preserve">By applicant business location(s) in Kentucky, list below in column I all full-time, Kentucky resident employees subject to Kentucky income tax and employed by the applicant company under the Federal Employer Identification Number (FEIN) listed in cell A18 of this application for at least 35 hours per week and paid a total hourly compensation of $12.51 or more per hour including at least one company-paid benefit.  Include applicant employees at ALL Kentucky locations working under the applicant FEIN who meet this criteria, even if training is not planned at all locations.  List only recognized business locations (do not list work-from-home sites).  Do not include independent contractors, part-time or temporary employees. In column J, list the total number of full-time employees, including non-Kentucky residents, at each Kentucky location.   For consortia applications, divide the total number of eligible employees at all participating companies by the number of participant companies and enter the average employment counts in cells I66 and J66.  </t>
  </si>
  <si>
    <t>Trainees may include only full-time, Kentucky resident employees who are subject to Kentucky income tax, working in the eligible business sector listed in cell A57 at one of the locations listed above and employed by the company under the FEIN listed on this application for at least 35 hours per week and paid a total hourly compensation of $12.51 or more per hour including at least one company-paid benefit.  Include  projected applicant trainees at ALL locations listed above who meet this criteria.  Do not include contract, part-time or temporary employees.</t>
  </si>
  <si>
    <t>D. Milbern</t>
  </si>
  <si>
    <t>A. Mills</t>
  </si>
  <si>
    <t>BSSCStaff</t>
  </si>
  <si>
    <t>Examples (must include % or dollar amount of pay increase and identification of class title):</t>
  </si>
  <si>
    <t xml:space="preserve">Company is an active member of an organized consortia that is primarily focused on training and workforce development (example required; see consortia list at https://cedky.com/cdn/142_BSSC_Consortia_List.pdf) </t>
  </si>
  <si>
    <t xml:space="preserve">The BSSC GIA and STIC programs are both tax-id based programs.  An applicant is a company with a separate and distinct Federal  Employer Identification Number (FEIN).  If your company has more than one location in Kentucky operating under the same FEIN, and you want to request BSSC incentives for training at one or more of those locations, all proposed training at all Kentucky locations operating under the same FEIN must be submitted to BSSC during the same application submission period (see application deadlines below).  For each state fiscal year (July 1 - June 30), applicants may submit one GIA application, or one STIC application, or both a GIA and a STIC application (if the GIA and STIC applications are submitted during the same application submission period).  If an applicant is approved for BSSC incentives at one of the quarterly BSSC board meetings, no additional applications under the approved FEIN will be accepted during the same fiscal year.   </t>
  </si>
  <si>
    <t xml:space="preserve">If you have a single business location in Kentucky associated with the Federal Employer Identification Number (FEIN) listed in cell A18 below, enter address information in rows 14 and 16 for the single location.  If you have more than one business location in Kentucky associated with the FEIN, enter information below for the lead business location that will be administering the proposed training project.  </t>
  </si>
  <si>
    <t>Carbon dioxide or hydrogen transmission pipeline</t>
  </si>
  <si>
    <r>
      <t xml:space="preserve">Application includes training that is part of a </t>
    </r>
    <r>
      <rPr>
        <u/>
        <sz val="10"/>
        <rFont val="Arial"/>
        <family val="2"/>
      </rPr>
      <t>Registered Apprenticeship</t>
    </r>
    <r>
      <rPr>
        <sz val="10"/>
        <rFont val="Arial"/>
        <family val="2"/>
      </rPr>
      <t xml:space="preserve"> Program (as defined by the Education and Labor Cabinet)</t>
    </r>
  </si>
  <si>
    <t>Was the company approved for any BSSC incentives (GIA or STIC) during the previous BSSC fiscal year (July 1, 2023 – June 30, 2024)?</t>
  </si>
  <si>
    <t>Company provides onsite childcare, childcare stipend to employees, caregiver assistance, transportation, or transportation stipend to employees</t>
  </si>
  <si>
    <t>Points for expanding company are only for adding more than 5% net new jobs filled by full-time, Kentucky resident employees earning a minimum hourly wage of $10.88 or more with minimum of 15% benefits.  Don't include new hires that fill an existing position as a result of employee turnover.  Enter only net new jobs to be created during the next year that will increase the base employment of the applicant business.</t>
  </si>
  <si>
    <t>Details/ Example Required</t>
  </si>
  <si>
    <t xml:space="preserve">Application includes training for at least one or more American veterans who served on active duty and were discharged for other than a dishonorable discharge, OR applicant is a Second Chance Employer of those who have been incarcerated, OR the applicant has a partnership with an organization to employ individuals who have been through an addiction treatment program. </t>
  </si>
  <si>
    <r>
      <t xml:space="preserve">This application consists of the BSSC Project Info, Training Plan, Score, Certification and Disclosure worksheets.  </t>
    </r>
    <r>
      <rPr>
        <b/>
        <sz val="10"/>
        <rFont val="Arial"/>
        <family val="2"/>
      </rPr>
      <t xml:space="preserve">All applicants must submit a copy of the Request for Taxpayer Identification Number and Certification (W-9 Form) with the application.  </t>
    </r>
    <r>
      <rPr>
        <sz val="10"/>
        <rFont val="Arial"/>
        <family val="2"/>
      </rPr>
      <t xml:space="preserve">Go to www.irs.gov/forms-pubs/about-form-w9 for more W-9 information.  Consortia applications (GIA only) must also complete the Consortium Projects ONLY worksheet and separate Member Information Form.  Applications should be completed and emailed, including any required attachments, to CED.BSSCGRP@ky.gov.  </t>
    </r>
  </si>
  <si>
    <t>All applicable pages of the application must be completed and received in our office on or before the submission deadline date.  The earliest that applications may be submitted for fiscal year 2024-25 is June 1, 2024.  Any applications received prior to June 1, 2024 will not be processed.</t>
  </si>
  <si>
    <t>Rev 6/2024</t>
  </si>
  <si>
    <t>The schedules for application submission date deadlines and BSSC Board of Directors meetings are as follows: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</si>
</sst>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5" formatCode="&quot;$&quot;#,##0_);\(&quot;$&quot;#,##0\)"/>
    <numFmt numFmtId="6" formatCode="&quot;$&quot;#,##0_);[Red]\(&quot;$&quot;#,##0\)"/>
    <numFmt numFmtId="42" formatCode="_(&quot;$&quot;* #,##0_);_(&quot;$&quot;* \(#,##0\);_(&quot;$&quot;* &quot;-&quot;_);_(@_)"/>
    <numFmt numFmtId="44" formatCode="_(&quot;$&quot;* #,##0.00_);_(&quot;$&quot;* \(#,##0.00\);_(&quot;$&quot;* &quot;-&quot;??_);_(@_)"/>
    <numFmt numFmtId="164" formatCode="[$-409]mmmm\ d\,\ yyyy;@"/>
    <numFmt numFmtId="165" formatCode="0.0%"/>
    <numFmt numFmtId="166" formatCode="&quot;$&quot;#,##0.00"/>
    <numFmt numFmtId="167" formatCode="mm/dd/yy;@"/>
  </numFmts>
  <fonts count="26" x14ac:knownFonts="1">
    <font>
      <sz val="10"/>
      <name val="Arial"/>
    </font>
    <font>
      <sz val="8"/>
      <name val="Arial"/>
      <family val="2"/>
    </font>
    <font>
      <b/>
      <sz val="10"/>
      <name val="Arial"/>
      <family val="2"/>
    </font>
    <font>
      <sz val="10"/>
      <name val="Arial"/>
      <family val="2"/>
    </font>
    <font>
      <u/>
      <sz val="10"/>
      <color indexed="12"/>
      <name val="Arial"/>
      <family val="2"/>
    </font>
    <font>
      <b/>
      <sz val="10"/>
      <name val="Arial"/>
      <family val="2"/>
    </font>
    <font>
      <b/>
      <u/>
      <sz val="10"/>
      <name val="Arial"/>
      <family val="2"/>
    </font>
    <font>
      <i/>
      <sz val="10"/>
      <name val="Arial"/>
      <family val="2"/>
    </font>
    <font>
      <b/>
      <sz val="12"/>
      <name val="Arial"/>
      <family val="2"/>
    </font>
    <font>
      <u/>
      <sz val="10"/>
      <name val="Arial"/>
      <family val="2"/>
    </font>
    <font>
      <sz val="10"/>
      <color indexed="10"/>
      <name val="Arial"/>
      <family val="2"/>
    </font>
    <font>
      <sz val="9"/>
      <name val="Arial"/>
      <family val="2"/>
    </font>
    <font>
      <i/>
      <sz val="9"/>
      <name val="Arial"/>
      <family val="2"/>
    </font>
    <font>
      <sz val="8"/>
      <name val="Arial"/>
      <family val="2"/>
    </font>
    <font>
      <sz val="24"/>
      <name val="Arial"/>
      <family val="2"/>
    </font>
    <font>
      <b/>
      <sz val="9"/>
      <name val="Arial"/>
      <family val="2"/>
    </font>
    <font>
      <u/>
      <sz val="8"/>
      <name val="Arial"/>
      <family val="2"/>
    </font>
    <font>
      <sz val="12"/>
      <name val="Arial"/>
      <family val="2"/>
    </font>
    <font>
      <b/>
      <sz val="11"/>
      <name val="Arial"/>
      <family val="2"/>
    </font>
    <font>
      <b/>
      <sz val="10"/>
      <color rgb="FFFF0000"/>
      <name val="Arial"/>
      <family val="2"/>
    </font>
    <font>
      <b/>
      <sz val="8"/>
      <color rgb="FFFF0000"/>
      <name val="Arial"/>
      <family val="2"/>
    </font>
    <font>
      <sz val="10"/>
      <color rgb="FFFF0000"/>
      <name val="Arial"/>
      <family val="2"/>
    </font>
    <font>
      <b/>
      <u/>
      <sz val="10"/>
      <color indexed="12"/>
      <name val="Arial"/>
      <family val="2"/>
    </font>
    <font>
      <b/>
      <sz val="11"/>
      <color rgb="FFFF0000"/>
      <name val="Arial"/>
      <family val="2"/>
    </font>
    <font>
      <b/>
      <sz val="12"/>
      <color rgb="FFFF0000"/>
      <name val="Arial"/>
      <family val="2"/>
    </font>
    <font>
      <sz val="9"/>
      <color rgb="FFFF0000"/>
      <name val="Arial"/>
      <family val="2"/>
    </font>
  </fonts>
  <fills count="8">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theme="0"/>
        <bgColor indexed="64"/>
      </patternFill>
    </fill>
    <fill>
      <patternFill patternType="solid">
        <fgColor rgb="FFFFFF99"/>
        <bgColor indexed="64"/>
      </patternFill>
    </fill>
    <fill>
      <patternFill patternType="solid">
        <fgColor rgb="FFCCFFFF"/>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dashDot">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dashDot">
        <color indexed="64"/>
      </top>
      <bottom/>
      <diagonal/>
    </border>
  </borders>
  <cellStyleXfs count="4">
    <xf numFmtId="0" fontId="0" fillId="0" borderId="0"/>
    <xf numFmtId="44" fontId="3" fillId="0" borderId="0" applyFont="0" applyFill="0" applyBorder="0" applyAlignment="0" applyProtection="0"/>
    <xf numFmtId="0" fontId="4" fillId="0" borderId="0" applyNumberFormat="0" applyFill="0" applyBorder="0" applyAlignment="0" applyProtection="0">
      <alignment vertical="top"/>
      <protection locked="0"/>
    </xf>
    <xf numFmtId="0" fontId="3" fillId="0" borderId="0"/>
  </cellStyleXfs>
  <cellXfs count="544">
    <xf numFmtId="0" fontId="0" fillId="0" borderId="0" xfId="0"/>
    <xf numFmtId="0" fontId="0" fillId="0" borderId="1" xfId="0" applyBorder="1"/>
    <xf numFmtId="0" fontId="2" fillId="0" borderId="0" xfId="0" applyFont="1"/>
    <xf numFmtId="0" fontId="3" fillId="0" borderId="0" xfId="0" applyFont="1"/>
    <xf numFmtId="0" fontId="0" fillId="2" borderId="0" xfId="0" applyFill="1"/>
    <xf numFmtId="0" fontId="6" fillId="0" borderId="0" xfId="0" applyFont="1"/>
    <xf numFmtId="0" fontId="7" fillId="2" borderId="0" xfId="0" applyFont="1" applyFill="1" applyBorder="1" applyAlignment="1"/>
    <xf numFmtId="0" fontId="0" fillId="2" borderId="0" xfId="0" applyFill="1" applyBorder="1" applyAlignment="1">
      <alignment wrapText="1"/>
    </xf>
    <xf numFmtId="0" fontId="0" fillId="2" borderId="2" xfId="0" applyFill="1" applyBorder="1"/>
    <xf numFmtId="0" fontId="0" fillId="2" borderId="3" xfId="0" applyFill="1" applyBorder="1"/>
    <xf numFmtId="0" fontId="0" fillId="2" borderId="4" xfId="0" applyFill="1" applyBorder="1"/>
    <xf numFmtId="0" fontId="0" fillId="2" borderId="0" xfId="0" applyFill="1" applyBorder="1"/>
    <xf numFmtId="0" fontId="0" fillId="2" borderId="0" xfId="0" applyFill="1" applyBorder="1" applyAlignment="1">
      <alignment horizontal="right"/>
    </xf>
    <xf numFmtId="0" fontId="0" fillId="2" borderId="5" xfId="0" applyFill="1" applyBorder="1"/>
    <xf numFmtId="0" fontId="7" fillId="2" borderId="0" xfId="0" applyFont="1" applyFill="1" applyBorder="1"/>
    <xf numFmtId="0" fontId="0" fillId="2" borderId="6" xfId="0" applyFill="1" applyBorder="1"/>
    <xf numFmtId="0" fontId="0" fillId="2" borderId="5" xfId="0" applyFill="1" applyBorder="1" applyAlignment="1">
      <alignment wrapText="1"/>
    </xf>
    <xf numFmtId="0" fontId="0" fillId="2" borderId="7" xfId="0" applyFill="1" applyBorder="1"/>
    <xf numFmtId="0" fontId="0" fillId="2" borderId="8" xfId="0" applyFill="1" applyBorder="1"/>
    <xf numFmtId="0" fontId="8" fillId="0" borderId="0" xfId="0" applyFont="1"/>
    <xf numFmtId="165" fontId="0" fillId="0" borderId="1" xfId="0" applyNumberFormat="1" applyBorder="1" applyAlignment="1" applyProtection="1">
      <alignment horizontal="center"/>
      <protection locked="0"/>
    </xf>
    <xf numFmtId="0" fontId="0" fillId="0" borderId="1" xfId="0" applyBorder="1" applyAlignment="1" applyProtection="1">
      <alignment horizontal="center"/>
      <protection locked="0"/>
    </xf>
    <xf numFmtId="0" fontId="0" fillId="0" borderId="9" xfId="0" applyBorder="1" applyAlignment="1" applyProtection="1">
      <alignment horizontal="center" wrapText="1"/>
      <protection locked="0"/>
    </xf>
    <xf numFmtId="0" fontId="0" fillId="0" borderId="0" xfId="0" applyAlignment="1">
      <alignment wrapText="1"/>
    </xf>
    <xf numFmtId="0" fontId="0" fillId="0" borderId="0" xfId="0" applyAlignment="1">
      <alignment vertical="top" wrapText="1"/>
    </xf>
    <xf numFmtId="0" fontId="9" fillId="0" borderId="0" xfId="0" applyFont="1"/>
    <xf numFmtId="0" fontId="7" fillId="0" borderId="0" xfId="0" applyFont="1"/>
    <xf numFmtId="0" fontId="0" fillId="3" borderId="0" xfId="0" applyFill="1"/>
    <xf numFmtId="0" fontId="0" fillId="2" borderId="10" xfId="0" applyFill="1" applyBorder="1"/>
    <xf numFmtId="0" fontId="6" fillId="3" borderId="0" xfId="0" applyFont="1" applyFill="1"/>
    <xf numFmtId="0" fontId="10" fillId="2" borderId="0" xfId="0" applyFont="1" applyFill="1" applyBorder="1"/>
    <xf numFmtId="0" fontId="0" fillId="3" borderId="0" xfId="0" applyFill="1" applyBorder="1"/>
    <xf numFmtId="0" fontId="6" fillId="3" borderId="0" xfId="0" applyFont="1" applyFill="1" applyBorder="1"/>
    <xf numFmtId="0" fontId="0" fillId="0" borderId="0" xfId="0" applyAlignment="1"/>
    <xf numFmtId="0" fontId="0" fillId="0" borderId="0" xfId="0" applyFill="1" applyBorder="1"/>
    <xf numFmtId="0" fontId="0" fillId="0" borderId="0" xfId="0" applyFill="1"/>
    <xf numFmtId="38" fontId="0" fillId="0" borderId="1" xfId="0" applyNumberFormat="1" applyFill="1" applyBorder="1" applyAlignment="1" applyProtection="1">
      <alignment horizontal="center"/>
      <protection locked="0"/>
    </xf>
    <xf numFmtId="0" fontId="5" fillId="2" borderId="0" xfId="0" applyFont="1" applyFill="1" applyBorder="1" applyAlignment="1">
      <alignment horizontal="right"/>
    </xf>
    <xf numFmtId="0" fontId="0" fillId="3" borderId="8" xfId="0" applyFill="1" applyBorder="1"/>
    <xf numFmtId="0" fontId="0" fillId="0" borderId="0" xfId="0" applyBorder="1"/>
    <xf numFmtId="0" fontId="0" fillId="2" borderId="1" xfId="0" applyFill="1" applyBorder="1" applyAlignment="1">
      <alignment horizontal="center" wrapText="1"/>
    </xf>
    <xf numFmtId="0" fontId="0" fillId="2" borderId="11" xfId="0" applyFill="1" applyBorder="1" applyAlignment="1">
      <alignment horizontal="centerContinuous"/>
    </xf>
    <xf numFmtId="0" fontId="0" fillId="2" borderId="12" xfId="0" applyFill="1" applyBorder="1" applyAlignment="1">
      <alignment horizontal="centerContinuous"/>
    </xf>
    <xf numFmtId="0" fontId="0" fillId="2" borderId="4" xfId="0" applyFill="1" applyBorder="1" applyAlignment="1">
      <alignment wrapText="1"/>
    </xf>
    <xf numFmtId="0" fontId="13" fillId="2" borderId="0" xfId="0" applyFont="1" applyFill="1" applyBorder="1"/>
    <xf numFmtId="0" fontId="1" fillId="0" borderId="0" xfId="0" applyFont="1"/>
    <xf numFmtId="0" fontId="3" fillId="0" borderId="1" xfId="0" applyFont="1" applyBorder="1"/>
    <xf numFmtId="0" fontId="14" fillId="0" borderId="1" xfId="0" applyFont="1" applyBorder="1" applyAlignment="1" applyProtection="1">
      <alignment horizontal="center" vertical="top"/>
      <protection locked="0"/>
    </xf>
    <xf numFmtId="0" fontId="3" fillId="2" borderId="0" xfId="0" applyFont="1" applyFill="1" applyBorder="1"/>
    <xf numFmtId="0" fontId="3" fillId="2" borderId="2" xfId="0" applyFont="1" applyFill="1" applyBorder="1"/>
    <xf numFmtId="0" fontId="6" fillId="2" borderId="4" xfId="0" applyFont="1" applyFill="1" applyBorder="1" applyAlignment="1" applyProtection="1"/>
    <xf numFmtId="0" fontId="9" fillId="2" borderId="0" xfId="0" applyFont="1" applyFill="1" applyBorder="1" applyAlignment="1" applyProtection="1"/>
    <xf numFmtId="0" fontId="3" fillId="0" borderId="1" xfId="0" applyFont="1" applyBorder="1" applyAlignment="1" applyProtection="1">
      <alignment horizontal="center" vertical="top"/>
      <protection locked="0"/>
    </xf>
    <xf numFmtId="0" fontId="3" fillId="0" borderId="0" xfId="0" applyFont="1" applyFill="1" applyBorder="1"/>
    <xf numFmtId="0" fontId="3" fillId="2" borderId="3" xfId="0" applyFont="1" applyFill="1" applyBorder="1"/>
    <xf numFmtId="0" fontId="3" fillId="2" borderId="4" xfId="0" applyFont="1" applyFill="1" applyBorder="1"/>
    <xf numFmtId="0" fontId="0" fillId="2" borderId="7" xfId="0" applyFill="1" applyBorder="1" applyAlignment="1" applyProtection="1">
      <alignment wrapText="1"/>
    </xf>
    <xf numFmtId="0" fontId="9" fillId="2" borderId="4" xfId="0" applyFont="1" applyFill="1" applyBorder="1"/>
    <xf numFmtId="0" fontId="7" fillId="2" borderId="4" xfId="0" applyFont="1" applyFill="1" applyBorder="1"/>
    <xf numFmtId="0" fontId="2" fillId="2" borderId="0" xfId="0" applyFont="1" applyFill="1" applyBorder="1"/>
    <xf numFmtId="0" fontId="19" fillId="2" borderId="0" xfId="0" applyFont="1" applyFill="1" applyBorder="1"/>
    <xf numFmtId="0" fontId="2" fillId="3" borderId="8" xfId="0" applyFont="1" applyFill="1" applyBorder="1"/>
    <xf numFmtId="0" fontId="3" fillId="2" borderId="0" xfId="0" applyFont="1" applyFill="1"/>
    <xf numFmtId="0" fontId="2" fillId="2" borderId="0" xfId="0" applyFont="1" applyFill="1" applyBorder="1" applyAlignment="1">
      <alignment horizontal="right"/>
    </xf>
    <xf numFmtId="0" fontId="3" fillId="2" borderId="1" xfId="0" applyFont="1" applyFill="1" applyBorder="1" applyAlignment="1">
      <alignment horizontal="center" wrapText="1"/>
    </xf>
    <xf numFmtId="0" fontId="3" fillId="0" borderId="0" xfId="0" applyFont="1" applyAlignment="1">
      <alignment wrapText="1"/>
    </xf>
    <xf numFmtId="0" fontId="3" fillId="0" borderId="0" xfId="0" applyFont="1" applyBorder="1"/>
    <xf numFmtId="0" fontId="3" fillId="2" borderId="0" xfId="0" applyFont="1" applyFill="1" applyBorder="1" applyAlignment="1">
      <alignment horizontal="right"/>
    </xf>
    <xf numFmtId="38" fontId="0" fillId="5" borderId="1" xfId="0" applyNumberFormat="1" applyFill="1" applyBorder="1" applyAlignment="1" applyProtection="1">
      <alignment horizontal="center"/>
      <protection locked="0"/>
    </xf>
    <xf numFmtId="0" fontId="2" fillId="2" borderId="14" xfId="0" applyFont="1" applyFill="1" applyBorder="1" applyAlignment="1">
      <alignment horizontal="center"/>
    </xf>
    <xf numFmtId="165" fontId="0" fillId="4" borderId="1" xfId="0" applyNumberFormat="1" applyFill="1" applyBorder="1" applyAlignment="1">
      <alignment horizontal="center"/>
    </xf>
    <xf numFmtId="0" fontId="3" fillId="2" borderId="0" xfId="0" applyFont="1" applyFill="1" applyBorder="1" applyAlignment="1">
      <alignment horizontal="left"/>
    </xf>
    <xf numFmtId="0" fontId="0" fillId="0" borderId="0" xfId="0" applyAlignment="1">
      <alignment horizontal="right"/>
    </xf>
    <xf numFmtId="0" fontId="3" fillId="2" borderId="8" xfId="0" applyFont="1" applyFill="1" applyBorder="1" applyAlignment="1" applyProtection="1">
      <alignment wrapText="1"/>
    </xf>
    <xf numFmtId="9" fontId="3" fillId="2" borderId="0" xfId="0" applyNumberFormat="1" applyFont="1" applyFill="1" applyBorder="1" applyAlignment="1">
      <alignment horizontal="right"/>
    </xf>
    <xf numFmtId="0" fontId="2" fillId="2" borderId="0" xfId="0" applyFont="1" applyFill="1" applyBorder="1" applyAlignment="1">
      <alignment horizontal="left"/>
    </xf>
    <xf numFmtId="0" fontId="10" fillId="2" borderId="15" xfId="0" applyFont="1" applyFill="1" applyBorder="1"/>
    <xf numFmtId="0" fontId="7" fillId="2" borderId="15" xfId="0" applyFont="1" applyFill="1" applyBorder="1"/>
    <xf numFmtId="0" fontId="0" fillId="2" borderId="15" xfId="0" applyFill="1" applyBorder="1"/>
    <xf numFmtId="0" fontId="2" fillId="2" borderId="15" xfId="0" applyFont="1" applyFill="1" applyBorder="1" applyAlignment="1">
      <alignment horizontal="right"/>
    </xf>
    <xf numFmtId="6" fontId="3" fillId="2" borderId="0" xfId="0" applyNumberFormat="1" applyFont="1" applyFill="1" applyBorder="1" applyAlignment="1">
      <alignment horizontal="right"/>
    </xf>
    <xf numFmtId="0" fontId="2" fillId="3" borderId="0" xfId="0" applyFont="1" applyFill="1" applyBorder="1"/>
    <xf numFmtId="0" fontId="3" fillId="2" borderId="11" xfId="0" applyFont="1" applyFill="1" applyBorder="1"/>
    <xf numFmtId="0" fontId="0" fillId="2" borderId="13" xfId="0" applyFill="1" applyBorder="1"/>
    <xf numFmtId="0" fontId="3" fillId="2" borderId="10" xfId="0" applyFont="1" applyFill="1" applyBorder="1" applyAlignment="1" applyProtection="1">
      <alignment wrapText="1"/>
    </xf>
    <xf numFmtId="0" fontId="0" fillId="2" borderId="12" xfId="0" applyFill="1" applyBorder="1"/>
    <xf numFmtId="0" fontId="11" fillId="5" borderId="1" xfId="0" applyFont="1" applyFill="1" applyBorder="1" applyAlignment="1" applyProtection="1">
      <alignment horizontal="center" vertical="top"/>
      <protection locked="0"/>
    </xf>
    <xf numFmtId="0" fontId="11" fillId="5" borderId="1" xfId="0" applyFont="1" applyFill="1" applyBorder="1" applyAlignment="1" applyProtection="1">
      <alignment horizontal="center"/>
      <protection locked="0"/>
    </xf>
    <xf numFmtId="0" fontId="3" fillId="2" borderId="4" xfId="0" applyFont="1" applyFill="1" applyBorder="1" applyAlignment="1"/>
    <xf numFmtId="0" fontId="3" fillId="5" borderId="1" xfId="0" applyFont="1" applyFill="1" applyBorder="1" applyAlignment="1" applyProtection="1">
      <alignment horizontal="center"/>
      <protection locked="0"/>
    </xf>
    <xf numFmtId="0" fontId="19" fillId="2" borderId="8" xfId="0" applyFont="1" applyFill="1" applyBorder="1" applyAlignment="1" applyProtection="1">
      <alignment horizontal="left"/>
    </xf>
    <xf numFmtId="0" fontId="3" fillId="2" borderId="8" xfId="0" applyFont="1" applyFill="1" applyBorder="1" applyAlignment="1" applyProtection="1"/>
    <xf numFmtId="0" fontId="2" fillId="2" borderId="7" xfId="0" applyFont="1" applyFill="1" applyBorder="1"/>
    <xf numFmtId="0" fontId="19" fillId="3" borderId="0" xfId="0" applyFont="1" applyFill="1"/>
    <xf numFmtId="0" fontId="11" fillId="0" borderId="0" xfId="0" applyFont="1"/>
    <xf numFmtId="0" fontId="20" fillId="2" borderId="0" xfId="0" applyFont="1" applyFill="1" applyBorder="1"/>
    <xf numFmtId="0" fontId="3" fillId="2" borderId="0" xfId="0" applyFont="1" applyFill="1" applyBorder="1" applyAlignment="1">
      <alignment horizontal="right" vertical="top"/>
    </xf>
    <xf numFmtId="0" fontId="11" fillId="2" borderId="6"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42" fontId="0" fillId="0" borderId="1" xfId="0" applyNumberFormat="1" applyFill="1" applyBorder="1" applyProtection="1">
      <protection locked="0"/>
    </xf>
    <xf numFmtId="0" fontId="3" fillId="6" borderId="1" xfId="0" applyFont="1" applyFill="1" applyBorder="1" applyAlignment="1">
      <alignment horizontal="center"/>
    </xf>
    <xf numFmtId="42" fontId="3" fillId="6" borderId="1" xfId="0" applyNumberFormat="1" applyFont="1" applyFill="1" applyBorder="1" applyAlignment="1">
      <alignment horizontal="center"/>
    </xf>
    <xf numFmtId="0" fontId="11" fillId="2" borderId="0" xfId="0" applyFont="1" applyFill="1" applyBorder="1"/>
    <xf numFmtId="0" fontId="2" fillId="2" borderId="0" xfId="0" applyFont="1" applyFill="1" applyBorder="1" applyAlignment="1">
      <alignment horizontal="center"/>
    </xf>
    <xf numFmtId="0" fontId="0" fillId="0" borderId="1" xfId="0" applyBorder="1" applyAlignment="1" applyProtection="1">
      <alignment horizontal="center" vertical="center"/>
      <protection locked="0"/>
    </xf>
    <xf numFmtId="0" fontId="3" fillId="2" borderId="7" xfId="0" applyFont="1" applyFill="1" applyBorder="1"/>
    <xf numFmtId="0" fontId="3" fillId="0" borderId="1" xfId="0" applyFont="1" applyBorder="1" applyAlignment="1" applyProtection="1">
      <alignment vertical="top" wrapText="1"/>
      <protection locked="0"/>
    </xf>
    <xf numFmtId="0" fontId="3" fillId="0" borderId="1" xfId="0" applyFont="1" applyFill="1" applyBorder="1" applyAlignment="1" applyProtection="1">
      <alignment horizontal="center"/>
      <protection locked="0"/>
    </xf>
    <xf numFmtId="42" fontId="1" fillId="4" borderId="1" xfId="0" applyNumberFormat="1" applyFont="1" applyFill="1" applyBorder="1" applyAlignment="1" applyProtection="1"/>
    <xf numFmtId="42" fontId="1" fillId="6" borderId="1" xfId="0" applyNumberFormat="1" applyFont="1" applyFill="1" applyBorder="1" applyProtection="1"/>
    <xf numFmtId="38" fontId="0" fillId="0" borderId="1" xfId="0" applyNumberFormat="1" applyFill="1" applyBorder="1" applyAlignment="1" applyProtection="1">
      <alignment horizontal="right"/>
      <protection locked="0"/>
    </xf>
    <xf numFmtId="39" fontId="0" fillId="0" borderId="1" xfId="0" applyNumberFormat="1" applyFill="1" applyBorder="1" applyAlignment="1" applyProtection="1">
      <alignment horizontal="right"/>
      <protection locked="0"/>
    </xf>
    <xf numFmtId="40" fontId="0" fillId="0" borderId="1" xfId="0" applyNumberFormat="1" applyFill="1" applyBorder="1" applyAlignment="1" applyProtection="1">
      <alignment horizontal="right"/>
      <protection locked="0"/>
    </xf>
    <xf numFmtId="0" fontId="2" fillId="2" borderId="13" xfId="0" applyFont="1" applyFill="1" applyBorder="1" applyAlignment="1">
      <alignment horizontal="center"/>
    </xf>
    <xf numFmtId="42" fontId="3" fillId="0" borderId="1" xfId="0" applyNumberFormat="1" applyFont="1" applyFill="1" applyBorder="1" applyProtection="1">
      <protection locked="0"/>
    </xf>
    <xf numFmtId="164" fontId="0" fillId="0" borderId="0" xfId="0" applyNumberFormat="1"/>
    <xf numFmtId="0" fontId="0" fillId="0" borderId="0" xfId="0" applyFont="1" applyBorder="1" applyAlignment="1"/>
    <xf numFmtId="0" fontId="0" fillId="0" borderId="0" xfId="0" applyFont="1" applyFill="1" applyBorder="1" applyAlignment="1"/>
    <xf numFmtId="0" fontId="1" fillId="0" borderId="1" xfId="0" applyFont="1" applyBorder="1" applyAlignment="1" applyProtection="1">
      <alignment horizontal="center" wrapText="1"/>
    </xf>
    <xf numFmtId="0" fontId="3" fillId="0" borderId="1" xfId="0" applyFont="1" applyFill="1" applyBorder="1"/>
    <xf numFmtId="0" fontId="0" fillId="2" borderId="3" xfId="0" applyFill="1" applyBorder="1" applyAlignment="1">
      <alignment wrapText="1"/>
    </xf>
    <xf numFmtId="0" fontId="3" fillId="2" borderId="3" xfId="0" applyFont="1" applyFill="1" applyBorder="1" applyAlignment="1">
      <alignment wrapText="1"/>
    </xf>
    <xf numFmtId="0" fontId="0" fillId="2" borderId="0" xfId="0" applyFill="1" applyAlignment="1">
      <alignment wrapText="1"/>
    </xf>
    <xf numFmtId="42" fontId="11" fillId="6" borderId="1" xfId="0" applyNumberFormat="1" applyFont="1" applyFill="1" applyBorder="1" applyAlignment="1">
      <alignment horizontal="center"/>
    </xf>
    <xf numFmtId="0" fontId="3" fillId="2" borderId="0" xfId="0" applyFont="1" applyFill="1" applyBorder="1" applyAlignment="1">
      <alignment horizontal="left" vertical="center"/>
    </xf>
    <xf numFmtId="0" fontId="21" fillId="2" borderId="3" xfId="0" applyFont="1" applyFill="1" applyBorder="1" applyAlignment="1" applyProtection="1">
      <alignment horizontal="left" wrapText="1"/>
    </xf>
    <xf numFmtId="0" fontId="21" fillId="2" borderId="6" xfId="0" applyFont="1" applyFill="1" applyBorder="1" applyAlignment="1" applyProtection="1">
      <alignment horizontal="left" wrapText="1"/>
    </xf>
    <xf numFmtId="0" fontId="21" fillId="2" borderId="0" xfId="0" applyFont="1" applyFill="1" applyBorder="1" applyAlignment="1" applyProtection="1">
      <alignment horizontal="left" wrapText="1"/>
    </xf>
    <xf numFmtId="0" fontId="3" fillId="0" borderId="16" xfId="0" applyFont="1" applyBorder="1" applyAlignment="1" applyProtection="1">
      <alignment horizontal="center" vertical="center"/>
      <protection locked="0"/>
    </xf>
    <xf numFmtId="0" fontId="19" fillId="2" borderId="10" xfId="0" applyFont="1" applyFill="1" applyBorder="1" applyAlignment="1" applyProtection="1">
      <alignment horizontal="right"/>
    </xf>
    <xf numFmtId="0" fontId="19" fillId="2" borderId="0" xfId="0" applyFont="1" applyFill="1" applyBorder="1" applyAlignment="1">
      <alignment horizontal="left" vertical="center" wrapText="1"/>
    </xf>
    <xf numFmtId="0" fontId="0" fillId="0" borderId="1" xfId="0" applyFill="1" applyBorder="1" applyAlignment="1" applyProtection="1">
      <alignment horizontal="center"/>
      <protection locked="0"/>
    </xf>
    <xf numFmtId="2" fontId="3" fillId="0" borderId="1" xfId="0" applyNumberFormat="1" applyFont="1" applyFill="1" applyBorder="1" applyProtection="1">
      <protection locked="0"/>
    </xf>
    <xf numFmtId="2" fontId="3" fillId="0" borderId="1" xfId="0" applyNumberFormat="1" applyFont="1" applyFill="1" applyBorder="1" applyAlignment="1" applyProtection="1">
      <alignment horizontal="right"/>
      <protection locked="0"/>
    </xf>
    <xf numFmtId="0" fontId="0" fillId="7" borderId="3" xfId="0" applyFill="1" applyBorder="1" applyAlignment="1">
      <alignment wrapText="1"/>
    </xf>
    <xf numFmtId="0" fontId="0" fillId="7" borderId="0" xfId="0" applyFill="1" applyBorder="1" applyAlignment="1">
      <alignment wrapText="1"/>
    </xf>
    <xf numFmtId="0" fontId="0" fillId="0" borderId="1" xfId="0" applyBorder="1" applyAlignment="1" applyProtection="1">
      <alignment horizontal="center" wrapText="1"/>
      <protection locked="0"/>
    </xf>
    <xf numFmtId="0" fontId="0" fillId="0" borderId="1" xfId="0" applyFill="1" applyBorder="1" applyAlignment="1" applyProtection="1">
      <alignment horizontal="center" wrapText="1"/>
      <protection locked="0"/>
    </xf>
    <xf numFmtId="0" fontId="3" fillId="2" borderId="4" xfId="3" applyFill="1" applyBorder="1" applyAlignment="1" applyProtection="1">
      <alignment wrapText="1"/>
    </xf>
    <xf numFmtId="0" fontId="3" fillId="0" borderId="0" xfId="0" applyFont="1" applyAlignment="1">
      <alignment vertical="top" wrapText="1"/>
    </xf>
    <xf numFmtId="0" fontId="1" fillId="0" borderId="0" xfId="0" applyFont="1" applyAlignment="1">
      <alignment horizontal="center"/>
    </xf>
    <xf numFmtId="0" fontId="3" fillId="0" borderId="1" xfId="0" applyFont="1" applyBorder="1" applyAlignment="1" applyProtection="1">
      <alignment horizontal="center" vertical="center"/>
      <protection locked="0"/>
    </xf>
    <xf numFmtId="0" fontId="0" fillId="0" borderId="0" xfId="0" applyFont="1" applyAlignment="1"/>
    <xf numFmtId="0" fontId="19" fillId="2" borderId="0" xfId="0" applyFont="1" applyFill="1" applyBorder="1" applyAlignment="1">
      <alignment horizontal="left" vertical="center" wrapText="1"/>
    </xf>
    <xf numFmtId="0" fontId="0" fillId="0" borderId="0" xfId="0" applyProtection="1"/>
    <xf numFmtId="0" fontId="0" fillId="0" borderId="0" xfId="0" applyBorder="1" applyAlignment="1" applyProtection="1">
      <alignment vertical="top" wrapText="1"/>
    </xf>
    <xf numFmtId="0" fontId="8" fillId="0" borderId="0" xfId="0" applyFont="1" applyProtection="1"/>
    <xf numFmtId="0" fontId="3" fillId="0" borderId="0" xfId="0" applyFont="1" applyProtection="1"/>
    <xf numFmtId="0" fontId="11" fillId="0" borderId="0" xfId="0" applyFont="1" applyProtection="1"/>
    <xf numFmtId="0" fontId="2" fillId="0" borderId="0" xfId="0" applyFont="1" applyProtection="1"/>
    <xf numFmtId="166" fontId="0" fillId="0" borderId="0" xfId="0" applyNumberFormat="1" applyProtection="1"/>
    <xf numFmtId="0" fontId="8" fillId="0" borderId="0" xfId="0" applyFont="1" applyAlignment="1" applyProtection="1">
      <alignment horizontal="right"/>
    </xf>
    <xf numFmtId="0" fontId="0" fillId="0" borderId="0" xfId="0"/>
    <xf numFmtId="0" fontId="0" fillId="2" borderId="0" xfId="0" applyFill="1" applyBorder="1" applyAlignment="1">
      <alignment wrapText="1"/>
    </xf>
    <xf numFmtId="0" fontId="0" fillId="0" borderId="0" xfId="0"/>
    <xf numFmtId="0" fontId="0" fillId="0" borderId="0" xfId="0"/>
    <xf numFmtId="0" fontId="6" fillId="3" borderId="13" xfId="0" applyFont="1" applyFill="1" applyBorder="1"/>
    <xf numFmtId="0" fontId="0" fillId="3" borderId="13" xfId="0" applyFill="1" applyBorder="1"/>
    <xf numFmtId="0" fontId="0" fillId="0" borderId="8" xfId="0" applyBorder="1" applyAlignment="1" applyProtection="1">
      <alignment horizontal="center"/>
      <protection locked="0"/>
    </xf>
    <xf numFmtId="3" fontId="0" fillId="6" borderId="0" xfId="0" applyNumberFormat="1" applyFill="1"/>
    <xf numFmtId="3" fontId="3" fillId="6" borderId="11" xfId="0" applyNumberFormat="1" applyFont="1" applyFill="1" applyBorder="1" applyAlignment="1">
      <alignment horizontal="center" vertical="center" wrapText="1"/>
    </xf>
    <xf numFmtId="3" fontId="3" fillId="6" borderId="1" xfId="0" applyNumberFormat="1" applyFont="1" applyFill="1" applyBorder="1" applyAlignment="1">
      <alignment horizontal="center" vertical="center" wrapText="1"/>
    </xf>
    <xf numFmtId="3" fontId="3" fillId="0" borderId="1" xfId="0" applyNumberFormat="1" applyFont="1" applyFill="1" applyBorder="1" applyAlignment="1" applyProtection="1">
      <alignment horizontal="center" vertical="center" wrapText="1"/>
      <protection locked="0"/>
    </xf>
    <xf numFmtId="0" fontId="3" fillId="2" borderId="0" xfId="0" applyFont="1" applyFill="1" applyBorder="1" applyAlignment="1">
      <alignment horizontal="right" vertical="top" wrapText="1"/>
    </xf>
    <xf numFmtId="0" fontId="11" fillId="5" borderId="9" xfId="0" applyFont="1" applyFill="1" applyBorder="1" applyAlignment="1" applyProtection="1">
      <alignment horizontal="center" vertical="top"/>
      <protection locked="0"/>
    </xf>
    <xf numFmtId="0" fontId="3" fillId="2" borderId="2" xfId="0" applyFont="1" applyFill="1" applyBorder="1" applyAlignment="1">
      <alignment horizontal="right" vertical="top" wrapText="1"/>
    </xf>
    <xf numFmtId="0" fontId="0" fillId="0" borderId="0" xfId="0" applyAlignment="1">
      <alignment vertical="center" wrapText="1"/>
    </xf>
    <xf numFmtId="0" fontId="0" fillId="0" borderId="0" xfId="0"/>
    <xf numFmtId="0" fontId="0" fillId="0" borderId="0" xfId="0"/>
    <xf numFmtId="0" fontId="3" fillId="0" borderId="0" xfId="0" applyFont="1" applyAlignment="1">
      <alignment vertical="center" wrapText="1"/>
    </xf>
    <xf numFmtId="0" fontId="0" fillId="0" borderId="0" xfId="0" applyAlignment="1">
      <alignment vertical="center" wrapText="1"/>
    </xf>
    <xf numFmtId="0" fontId="3" fillId="0" borderId="0" xfId="0" applyFont="1" applyAlignment="1">
      <alignment wrapText="1"/>
    </xf>
    <xf numFmtId="0" fontId="0" fillId="0" borderId="0" xfId="0" applyAlignment="1">
      <alignment wrapText="1"/>
    </xf>
    <xf numFmtId="0" fontId="0" fillId="0" borderId="0" xfId="0"/>
    <xf numFmtId="0" fontId="0" fillId="2" borderId="8" xfId="0" applyFill="1" applyBorder="1" applyAlignment="1">
      <alignment horizontal="center" wrapText="1"/>
    </xf>
    <xf numFmtId="0" fontId="0" fillId="2" borderId="10" xfId="0" applyFill="1" applyBorder="1" applyAlignment="1">
      <alignment horizontal="center" wrapText="1"/>
    </xf>
    <xf numFmtId="167" fontId="0" fillId="0" borderId="12" xfId="0" applyNumberFormat="1" applyBorder="1" applyAlignment="1" applyProtection="1">
      <alignment horizontal="center" wrapText="1"/>
      <protection locked="0"/>
    </xf>
    <xf numFmtId="167" fontId="3" fillId="0" borderId="12" xfId="0" applyNumberFormat="1" applyFont="1" applyBorder="1" applyAlignment="1" applyProtection="1">
      <alignment horizontal="center" wrapText="1"/>
      <protection locked="0"/>
    </xf>
    <xf numFmtId="0" fontId="3" fillId="7" borderId="0" xfId="0" applyFont="1" applyFill="1" applyAlignment="1">
      <alignment horizontal="center" wrapText="1"/>
    </xf>
    <xf numFmtId="0" fontId="3" fillId="7" borderId="5" xfId="0" applyFont="1" applyFill="1" applyBorder="1" applyAlignment="1">
      <alignment horizontal="center" wrapText="1"/>
    </xf>
    <xf numFmtId="167" fontId="0" fillId="0" borderId="1" xfId="0" applyNumberFormat="1" applyBorder="1" applyAlignment="1" applyProtection="1">
      <alignment horizontal="center" wrapText="1"/>
      <protection locked="0"/>
    </xf>
    <xf numFmtId="165" fontId="3" fillId="0" borderId="1" xfId="0" applyNumberFormat="1" applyFont="1" applyBorder="1" applyAlignment="1" applyProtection="1">
      <alignment horizontal="center"/>
      <protection locked="0"/>
    </xf>
    <xf numFmtId="167" fontId="0" fillId="0" borderId="9" xfId="0" applyNumberFormat="1" applyBorder="1" applyAlignment="1" applyProtection="1">
      <alignment horizontal="center" wrapText="1"/>
      <protection locked="0"/>
    </xf>
    <xf numFmtId="165" fontId="3" fillId="0" borderId="9" xfId="0" applyNumberFormat="1" applyFont="1" applyBorder="1" applyAlignment="1" applyProtection="1">
      <alignment horizontal="center"/>
      <protection locked="0"/>
    </xf>
    <xf numFmtId="0" fontId="0" fillId="0" borderId="0" xfId="0" applyAlignment="1" applyProtection="1">
      <alignment horizontal="center" wrapText="1"/>
      <protection locked="0"/>
    </xf>
    <xf numFmtId="0" fontId="0" fillId="0" borderId="0" xfId="0" applyAlignment="1" applyProtection="1">
      <alignment horizontal="center"/>
      <protection locked="0"/>
    </xf>
    <xf numFmtId="0" fontId="0" fillId="0" borderId="0" xfId="0" applyAlignment="1">
      <alignment horizontal="center"/>
    </xf>
    <xf numFmtId="0" fontId="0" fillId="0" borderId="0" xfId="0"/>
    <xf numFmtId="0" fontId="3" fillId="0" borderId="0" xfId="0" applyFont="1" applyAlignment="1">
      <alignment horizontal="left"/>
    </xf>
    <xf numFmtId="164" fontId="0" fillId="0" borderId="0" xfId="0" applyNumberFormat="1" applyBorder="1" applyAlignment="1" applyProtection="1">
      <alignment horizontal="left" wrapText="1"/>
      <protection locked="0"/>
    </xf>
    <xf numFmtId="0" fontId="13" fillId="0" borderId="0" xfId="0" applyFont="1" applyFill="1" applyBorder="1"/>
    <xf numFmtId="0" fontId="3" fillId="0" borderId="0" xfId="0" applyFont="1" applyAlignment="1"/>
    <xf numFmtId="0" fontId="3" fillId="0" borderId="1" xfId="0" applyFont="1" applyBorder="1" applyAlignment="1"/>
    <xf numFmtId="0" fontId="3" fillId="0" borderId="0" xfId="0" applyFont="1" applyFill="1" applyBorder="1" applyAlignment="1"/>
    <xf numFmtId="0" fontId="0" fillId="2" borderId="4" xfId="0" applyFill="1" applyBorder="1"/>
    <xf numFmtId="0" fontId="0" fillId="2" borderId="0" xfId="0" applyFill="1" applyBorder="1"/>
    <xf numFmtId="0" fontId="0" fillId="2" borderId="5" xfId="0" applyFill="1" applyBorder="1"/>
    <xf numFmtId="0" fontId="0" fillId="0" borderId="0" xfId="0"/>
    <xf numFmtId="0" fontId="0" fillId="0" borderId="1" xfId="0" applyFill="1" applyBorder="1" applyAlignment="1" applyProtection="1">
      <alignment horizontal="center" vertical="top"/>
      <protection locked="0"/>
    </xf>
    <xf numFmtId="0" fontId="0" fillId="2" borderId="4" xfId="0" applyFill="1" applyBorder="1"/>
    <xf numFmtId="0" fontId="0" fillId="2" borderId="0" xfId="0" applyFill="1" applyBorder="1"/>
    <xf numFmtId="0" fontId="0" fillId="2" borderId="5" xfId="0" applyFill="1" applyBorder="1"/>
    <xf numFmtId="0" fontId="0" fillId="2" borderId="0" xfId="0" applyFill="1" applyBorder="1" applyAlignment="1">
      <alignment horizontal="right" wrapText="1"/>
    </xf>
    <xf numFmtId="0" fontId="3" fillId="0" borderId="0" xfId="0" applyFont="1" applyAlignment="1">
      <alignment vertical="center" wrapText="1"/>
    </xf>
    <xf numFmtId="0" fontId="3" fillId="0" borderId="0" xfId="0" applyFont="1" applyAlignment="1">
      <alignment wrapText="1"/>
    </xf>
    <xf numFmtId="0" fontId="0" fillId="0" borderId="0" xfId="0" applyAlignment="1">
      <alignment wrapText="1"/>
    </xf>
    <xf numFmtId="0" fontId="23" fillId="0" borderId="0" xfId="0" applyFont="1" applyAlignment="1">
      <alignment horizontal="center"/>
    </xf>
    <xf numFmtId="0" fontId="18" fillId="0" borderId="0" xfId="0" applyFont="1" applyAlignment="1">
      <alignment horizontal="center"/>
    </xf>
    <xf numFmtId="0" fontId="3" fillId="0" borderId="11" xfId="0" applyFont="1" applyBorder="1" applyAlignment="1">
      <alignment horizontal="center" vertical="center" wrapText="1"/>
    </xf>
    <xf numFmtId="0" fontId="3" fillId="0" borderId="13" xfId="0" applyFont="1" applyBorder="1" applyAlignment="1"/>
    <xf numFmtId="0" fontId="3" fillId="0" borderId="12" xfId="0" applyFont="1" applyBorder="1" applyAlignment="1"/>
    <xf numFmtId="0" fontId="3" fillId="0" borderId="0" xfId="0" applyFont="1" applyAlignment="1">
      <alignment horizontal="left" vertical="center" wrapText="1"/>
    </xf>
    <xf numFmtId="0" fontId="0" fillId="0" borderId="0" xfId="0" applyAlignment="1">
      <alignment horizontal="left" vertical="center" wrapText="1"/>
    </xf>
    <xf numFmtId="0" fontId="0" fillId="0" borderId="0" xfId="0" applyAlignment="1">
      <alignment vertical="center" wrapText="1"/>
    </xf>
    <xf numFmtId="0" fontId="22" fillId="0" borderId="0" xfId="2" applyFont="1" applyAlignment="1" applyProtection="1">
      <alignment horizontal="center" vertical="center" wrapText="1"/>
    </xf>
    <xf numFmtId="0" fontId="2" fillId="0" borderId="0" xfId="0" applyFont="1" applyAlignment="1">
      <alignment horizontal="center" vertical="center" wrapText="1"/>
    </xf>
    <xf numFmtId="0" fontId="8" fillId="0" borderId="0" xfId="0" applyFont="1" applyAlignment="1">
      <alignment horizontal="center"/>
    </xf>
    <xf numFmtId="164" fontId="3" fillId="0" borderId="11" xfId="0" applyNumberFormat="1" applyFont="1" applyBorder="1" applyAlignment="1">
      <alignment horizontal="center" vertical="center" wrapText="1"/>
    </xf>
    <xf numFmtId="164" fontId="3" fillId="0" borderId="13" xfId="0" applyNumberFormat="1" applyFont="1" applyBorder="1" applyAlignment="1"/>
    <xf numFmtId="164" fontId="3" fillId="0" borderId="12" xfId="0" applyNumberFormat="1" applyFont="1" applyBorder="1" applyAlignment="1"/>
    <xf numFmtId="0" fontId="3" fillId="0" borderId="0" xfId="0" applyFont="1" applyFill="1" applyAlignment="1">
      <alignment vertical="center" wrapText="1"/>
    </xf>
    <xf numFmtId="0" fontId="3" fillId="0" borderId="11" xfId="0" applyFont="1" applyBorder="1" applyAlignment="1" applyProtection="1">
      <alignment wrapText="1"/>
      <protection locked="0"/>
    </xf>
    <xf numFmtId="0" fontId="0" fillId="0" borderId="13" xfId="0" applyBorder="1" applyAlignment="1" applyProtection="1">
      <alignment wrapText="1"/>
      <protection locked="0"/>
    </xf>
    <xf numFmtId="0" fontId="0" fillId="0" borderId="12" xfId="0" applyBorder="1" applyAlignment="1" applyProtection="1">
      <alignment wrapText="1"/>
      <protection locked="0"/>
    </xf>
    <xf numFmtId="0" fontId="3" fillId="0" borderId="0" xfId="0" applyFont="1" applyAlignment="1">
      <alignment horizontal="right"/>
    </xf>
    <xf numFmtId="0" fontId="18" fillId="0" borderId="0" xfId="0" applyFont="1" applyAlignment="1">
      <alignment vertical="top" wrapText="1"/>
    </xf>
    <xf numFmtId="0" fontId="24" fillId="0" borderId="0" xfId="0" applyFont="1" applyAlignment="1">
      <alignment horizontal="center" vertical="top" wrapText="1"/>
    </xf>
    <xf numFmtId="0" fontId="8" fillId="0" borderId="0" xfId="0" applyFont="1" applyAlignment="1">
      <alignment horizontal="center" vertical="top" wrapText="1"/>
    </xf>
    <xf numFmtId="0" fontId="19" fillId="0" borderId="0" xfId="0" applyFont="1" applyAlignment="1">
      <alignment horizontal="center"/>
    </xf>
    <xf numFmtId="0" fontId="18" fillId="0" borderId="11" xfId="0" applyFont="1" applyFill="1" applyBorder="1" applyProtection="1">
      <protection locked="0"/>
    </xf>
    <xf numFmtId="0" fontId="18" fillId="0" borderId="13" xfId="0" applyFont="1" applyFill="1" applyBorder="1" applyProtection="1">
      <protection locked="0"/>
    </xf>
    <xf numFmtId="0" fontId="18" fillId="0" borderId="12" xfId="0" applyFont="1" applyFill="1" applyBorder="1" applyProtection="1">
      <protection locked="0"/>
    </xf>
    <xf numFmtId="0" fontId="3" fillId="0" borderId="1" xfId="0" applyFont="1" applyBorder="1" applyAlignment="1" applyProtection="1">
      <alignment vertical="top" wrapText="1"/>
      <protection locked="0"/>
    </xf>
    <xf numFmtId="0" fontId="0" fillId="0" borderId="1" xfId="0" applyBorder="1" applyAlignment="1" applyProtection="1">
      <alignment vertical="top" wrapText="1"/>
      <protection locked="0"/>
    </xf>
    <xf numFmtId="0" fontId="4" fillId="2" borderId="13" xfId="2" applyFill="1" applyBorder="1" applyAlignment="1" applyProtection="1"/>
    <xf numFmtId="0" fontId="11" fillId="2" borderId="13" xfId="0" applyFont="1" applyFill="1" applyBorder="1" applyAlignment="1">
      <alignment horizontal="right"/>
    </xf>
    <xf numFmtId="0" fontId="0" fillId="0" borderId="0" xfId="0" applyAlignment="1">
      <alignment horizontal="right"/>
    </xf>
    <xf numFmtId="164" fontId="0" fillId="0" borderId="11" xfId="0" applyNumberFormat="1" applyBorder="1" applyAlignment="1" applyProtection="1">
      <alignment horizontal="left" wrapText="1"/>
      <protection locked="0"/>
    </xf>
    <xf numFmtId="164" fontId="0" fillId="0" borderId="12" xfId="0" applyNumberFormat="1" applyBorder="1" applyAlignment="1" applyProtection="1">
      <alignment horizontal="left" wrapText="1"/>
      <protection locked="0"/>
    </xf>
    <xf numFmtId="0" fontId="3" fillId="0" borderId="11" xfId="0" applyFont="1" applyBorder="1" applyAlignment="1" applyProtection="1">
      <alignment vertical="top" wrapText="1"/>
      <protection locked="0"/>
    </xf>
    <xf numFmtId="0" fontId="0" fillId="0" borderId="13" xfId="0" applyBorder="1" applyAlignment="1" applyProtection="1">
      <alignment vertical="top" wrapText="1"/>
      <protection locked="0"/>
    </xf>
    <xf numFmtId="0" fontId="0" fillId="0" borderId="12" xfId="0" applyBorder="1" applyAlignment="1" applyProtection="1">
      <alignment vertical="top" wrapText="1"/>
      <protection locked="0"/>
    </xf>
    <xf numFmtId="0" fontId="3" fillId="0" borderId="11" xfId="0" applyFont="1" applyBorder="1" applyAlignment="1" applyProtection="1">
      <alignment horizontal="left" wrapText="1"/>
      <protection locked="0"/>
    </xf>
    <xf numFmtId="0" fontId="0" fillId="0" borderId="13" xfId="0" applyBorder="1" applyAlignment="1" applyProtection="1">
      <alignment horizontal="left" wrapText="1"/>
      <protection locked="0"/>
    </xf>
    <xf numFmtId="0" fontId="0" fillId="0" borderId="12" xfId="0" applyBorder="1" applyAlignment="1" applyProtection="1">
      <alignment horizontal="left" wrapText="1"/>
      <protection locked="0"/>
    </xf>
    <xf numFmtId="0" fontId="3" fillId="7" borderId="2" xfId="0" applyFont="1" applyFill="1" applyBorder="1" applyAlignment="1" applyProtection="1">
      <alignment vertical="top" wrapText="1"/>
      <protection locked="0"/>
    </xf>
    <xf numFmtId="0" fontId="3" fillId="7" borderId="3" xfId="0" applyFont="1" applyFill="1" applyBorder="1" applyAlignment="1" applyProtection="1">
      <alignment vertical="top" wrapText="1"/>
      <protection locked="0"/>
    </xf>
    <xf numFmtId="0" fontId="3" fillId="7" borderId="6" xfId="0" applyFont="1" applyFill="1" applyBorder="1" applyAlignment="1" applyProtection="1">
      <alignment vertical="top" wrapText="1"/>
      <protection locked="0"/>
    </xf>
    <xf numFmtId="0" fontId="3" fillId="0" borderId="12" xfId="0" applyFont="1" applyBorder="1" applyAlignment="1" applyProtection="1">
      <alignment horizontal="left" wrapText="1"/>
      <protection locked="0"/>
    </xf>
    <xf numFmtId="0" fontId="3" fillId="0" borderId="11" xfId="0" applyFont="1" applyBorder="1" applyAlignment="1" applyProtection="1">
      <alignment horizontal="left" vertical="top" wrapText="1"/>
      <protection locked="0"/>
    </xf>
    <xf numFmtId="0" fontId="3" fillId="0" borderId="12" xfId="0" applyFont="1"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2" borderId="11" xfId="0" applyFill="1" applyBorder="1"/>
    <xf numFmtId="0" fontId="0" fillId="2" borderId="13" xfId="0" applyFill="1" applyBorder="1"/>
    <xf numFmtId="0" fontId="3" fillId="0" borderId="1" xfId="0" applyFont="1" applyBorder="1" applyAlignment="1" applyProtection="1">
      <alignment wrapText="1"/>
      <protection locked="0"/>
    </xf>
    <xf numFmtId="0" fontId="4" fillId="7" borderId="0" xfId="2" applyFill="1" applyAlignment="1" applyProtection="1">
      <alignment horizontal="right"/>
    </xf>
    <xf numFmtId="0" fontId="3" fillId="2" borderId="8" xfId="0" applyFont="1" applyFill="1" applyBorder="1" applyAlignment="1">
      <alignment horizontal="center" wrapText="1"/>
    </xf>
    <xf numFmtId="0" fontId="0" fillId="2" borderId="8" xfId="0" applyFill="1" applyBorder="1" applyAlignment="1">
      <alignment horizontal="center" wrapText="1"/>
    </xf>
    <xf numFmtId="0" fontId="0" fillId="0" borderId="11" xfId="0" applyBorder="1" applyAlignment="1" applyProtection="1">
      <alignment horizontal="left" vertical="top" wrapText="1"/>
      <protection locked="0"/>
    </xf>
    <xf numFmtId="0" fontId="3" fillId="0" borderId="13" xfId="0" applyFont="1" applyBorder="1" applyAlignment="1" applyProtection="1">
      <alignment wrapText="1"/>
      <protection locked="0"/>
    </xf>
    <xf numFmtId="0" fontId="3" fillId="0" borderId="12" xfId="0" applyFont="1" applyBorder="1" applyAlignment="1" applyProtection="1">
      <alignment wrapText="1"/>
      <protection locked="0"/>
    </xf>
    <xf numFmtId="0" fontId="3" fillId="2" borderId="7" xfId="0" applyFont="1" applyFill="1" applyBorder="1" applyAlignment="1">
      <alignment horizontal="center" wrapText="1"/>
    </xf>
    <xf numFmtId="0" fontId="0" fillId="0" borderId="8" xfId="0" applyBorder="1" applyAlignment="1">
      <alignment horizontal="center" wrapText="1"/>
    </xf>
    <xf numFmtId="0" fontId="0" fillId="2" borderId="2" xfId="0" applyFill="1" applyBorder="1" applyAlignment="1">
      <alignment horizontal="left" vertical="center" wrapText="1"/>
    </xf>
    <xf numFmtId="0" fontId="0" fillId="2" borderId="3" xfId="0" applyFill="1" applyBorder="1" applyAlignment="1">
      <alignment horizontal="left" vertical="center" wrapText="1"/>
    </xf>
    <xf numFmtId="0" fontId="0" fillId="2" borderId="6" xfId="0" applyFill="1" applyBorder="1" applyAlignment="1">
      <alignment horizontal="left" vertical="center" wrapText="1"/>
    </xf>
    <xf numFmtId="0" fontId="3" fillId="0" borderId="11" xfId="0" applyFont="1" applyBorder="1" applyAlignment="1" applyProtection="1">
      <alignment horizontal="center" wrapText="1"/>
      <protection locked="0"/>
    </xf>
    <xf numFmtId="0" fontId="0" fillId="0" borderId="12" xfId="0" applyBorder="1" applyAlignment="1" applyProtection="1">
      <alignment horizontal="center" wrapText="1"/>
      <protection locked="0"/>
    </xf>
    <xf numFmtId="0" fontId="4" fillId="7" borderId="3" xfId="2" applyFill="1" applyBorder="1" applyAlignment="1" applyProtection="1">
      <alignment wrapText="1"/>
    </xf>
    <xf numFmtId="0" fontId="4" fillId="7" borderId="6" xfId="2" applyFill="1" applyBorder="1" applyAlignment="1" applyProtection="1">
      <alignment wrapText="1"/>
    </xf>
    <xf numFmtId="0" fontId="4" fillId="7" borderId="0" xfId="2" applyFill="1" applyBorder="1" applyAlignment="1" applyProtection="1">
      <alignment wrapText="1"/>
    </xf>
    <xf numFmtId="0" fontId="4" fillId="7" borderId="5" xfId="2" applyFill="1" applyBorder="1" applyAlignment="1" applyProtection="1">
      <alignment wrapText="1"/>
    </xf>
    <xf numFmtId="0" fontId="4" fillId="7" borderId="7" xfId="2" applyFill="1" applyBorder="1" applyAlignment="1" applyProtection="1">
      <alignment wrapText="1"/>
      <protection locked="0"/>
    </xf>
    <xf numFmtId="0" fontId="4" fillId="7" borderId="8" xfId="2" applyFill="1" applyBorder="1" applyAlignment="1" applyProtection="1">
      <alignment wrapText="1"/>
      <protection locked="0"/>
    </xf>
    <xf numFmtId="0" fontId="4" fillId="7" borderId="10" xfId="2" applyFill="1" applyBorder="1" applyAlignment="1" applyProtection="1">
      <alignment wrapText="1"/>
      <protection locked="0"/>
    </xf>
    <xf numFmtId="0" fontId="4" fillId="0" borderId="11" xfId="2" applyBorder="1" applyAlignment="1" applyProtection="1">
      <alignment wrapText="1"/>
      <protection locked="0"/>
    </xf>
    <xf numFmtId="0" fontId="3" fillId="2" borderId="2" xfId="0" applyFont="1" applyFill="1" applyBorder="1" applyAlignment="1">
      <alignment vertical="center" wrapText="1"/>
    </xf>
    <xf numFmtId="0" fontId="0" fillId="2" borderId="3" xfId="0" applyFill="1" applyBorder="1" applyAlignment="1">
      <alignment vertical="center" wrapText="1"/>
    </xf>
    <xf numFmtId="0" fontId="0" fillId="2" borderId="6" xfId="0" applyFill="1" applyBorder="1" applyAlignment="1">
      <alignment vertical="center" wrapText="1"/>
    </xf>
    <xf numFmtId="0" fontId="3" fillId="5" borderId="11" xfId="0" applyFont="1" applyFill="1" applyBorder="1" applyAlignment="1" applyProtection="1">
      <alignment vertical="top" wrapText="1"/>
      <protection locked="0"/>
    </xf>
    <xf numFmtId="44" fontId="0" fillId="0" borderId="11" xfId="0" applyNumberFormat="1" applyBorder="1" applyAlignment="1" applyProtection="1">
      <alignment horizontal="center"/>
      <protection locked="0"/>
    </xf>
    <xf numFmtId="44" fontId="0" fillId="0" borderId="12" xfId="0" applyNumberFormat="1" applyBorder="1" applyAlignment="1" applyProtection="1">
      <alignment horizontal="center"/>
      <protection locked="0"/>
    </xf>
    <xf numFmtId="0" fontId="7" fillId="2" borderId="7" xfId="0" applyFont="1" applyFill="1" applyBorder="1" applyAlignment="1">
      <alignment horizontal="left" vertical="center" wrapText="1"/>
    </xf>
    <xf numFmtId="0" fontId="7" fillId="2" borderId="8"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3" fillId="2" borderId="4" xfId="0" applyFont="1" applyFill="1" applyBorder="1" applyAlignment="1">
      <alignment wrapText="1"/>
    </xf>
    <xf numFmtId="0" fontId="3" fillId="0" borderId="0" xfId="0" applyFont="1" applyBorder="1" applyAlignment="1">
      <alignment wrapText="1"/>
    </xf>
    <xf numFmtId="0" fontId="3" fillId="0" borderId="5" xfId="0" applyFont="1" applyBorder="1" applyAlignment="1">
      <alignment wrapText="1"/>
    </xf>
    <xf numFmtId="0" fontId="3" fillId="2" borderId="4" xfId="0" applyFont="1" applyFill="1" applyBorder="1" applyAlignment="1">
      <alignment vertical="top" wrapText="1"/>
    </xf>
    <xf numFmtId="0" fontId="0" fillId="0" borderId="0" xfId="0" applyBorder="1" applyAlignment="1">
      <alignment vertical="top" wrapText="1"/>
    </xf>
    <xf numFmtId="0" fontId="0" fillId="0" borderId="5" xfId="0" applyBorder="1" applyAlignment="1">
      <alignment vertical="top" wrapText="1"/>
    </xf>
    <xf numFmtId="0" fontId="12" fillId="2" borderId="4" xfId="0" applyFont="1" applyFill="1" applyBorder="1" applyAlignment="1">
      <alignment vertical="center" wrapText="1"/>
    </xf>
    <xf numFmtId="0" fontId="12" fillId="2" borderId="0" xfId="0" applyFont="1" applyFill="1" applyBorder="1" applyAlignment="1">
      <alignment vertical="center" wrapText="1"/>
    </xf>
    <xf numFmtId="0" fontId="12" fillId="2" borderId="5" xfId="0" applyFont="1" applyFill="1" applyBorder="1" applyAlignment="1">
      <alignment vertical="center" wrapText="1"/>
    </xf>
    <xf numFmtId="0" fontId="19" fillId="2" borderId="7" xfId="0" applyFont="1" applyFill="1" applyBorder="1" applyAlignment="1">
      <alignment horizontal="center" vertical="center"/>
    </xf>
    <xf numFmtId="0" fontId="19" fillId="2" borderId="8" xfId="0" applyFont="1" applyFill="1" applyBorder="1" applyAlignment="1">
      <alignment horizontal="center" vertical="center"/>
    </xf>
    <xf numFmtId="0" fontId="19" fillId="2" borderId="10" xfId="0" applyFont="1" applyFill="1" applyBorder="1" applyAlignment="1">
      <alignment horizontal="center" vertical="center"/>
    </xf>
    <xf numFmtId="0" fontId="19" fillId="2" borderId="0" xfId="0" applyFont="1" applyFill="1" applyBorder="1"/>
    <xf numFmtId="0" fontId="19" fillId="2" borderId="5" xfId="0" applyFont="1" applyFill="1" applyBorder="1"/>
    <xf numFmtId="0" fontId="3" fillId="2" borderId="4" xfId="0" applyFont="1" applyFill="1" applyBorder="1" applyAlignment="1">
      <alignment horizontal="right" vertical="top" wrapText="1"/>
    </xf>
    <xf numFmtId="0" fontId="0" fillId="0" borderId="5" xfId="0" applyBorder="1" applyAlignment="1">
      <alignment wrapText="1"/>
    </xf>
    <xf numFmtId="0" fontId="3" fillId="0" borderId="0" xfId="0" applyFont="1" applyBorder="1" applyAlignment="1">
      <alignment vertical="top" wrapText="1"/>
    </xf>
    <xf numFmtId="0" fontId="3" fillId="0" borderId="5" xfId="0" applyFont="1" applyBorder="1" applyAlignment="1">
      <alignment vertical="top" wrapText="1"/>
    </xf>
    <xf numFmtId="0" fontId="7" fillId="2" borderId="0" xfId="0" applyFont="1" applyFill="1" applyBorder="1" applyAlignment="1">
      <alignment vertical="top" wrapText="1"/>
    </xf>
    <xf numFmtId="0" fontId="7" fillId="0" borderId="0" xfId="0" applyFont="1" applyBorder="1" applyAlignment="1">
      <alignment vertical="top" wrapText="1"/>
    </xf>
    <xf numFmtId="0" fontId="7" fillId="0" borderId="5" xfId="0" applyFont="1" applyBorder="1" applyAlignment="1">
      <alignment vertical="top" wrapText="1"/>
    </xf>
    <xf numFmtId="0" fontId="3" fillId="2" borderId="2"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6" xfId="0" applyFont="1" applyFill="1" applyBorder="1" applyAlignment="1">
      <alignment horizontal="left" vertical="center" wrapText="1"/>
    </xf>
    <xf numFmtId="0" fontId="3" fillId="2" borderId="4"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5" xfId="0" applyFont="1" applyFill="1" applyBorder="1" applyAlignment="1">
      <alignment horizontal="left" vertical="center" wrapText="1"/>
    </xf>
    <xf numFmtId="44" fontId="3" fillId="0" borderId="11" xfId="0" applyNumberFormat="1" applyFont="1" applyBorder="1" applyAlignment="1" applyProtection="1">
      <alignment horizontal="center"/>
      <protection locked="0"/>
    </xf>
    <xf numFmtId="0" fontId="0" fillId="2" borderId="0" xfId="0" applyFill="1" applyBorder="1" applyAlignment="1">
      <alignment wrapText="1"/>
    </xf>
    <xf numFmtId="0" fontId="0" fillId="2" borderId="5" xfId="0" applyFill="1" applyBorder="1" applyAlignment="1">
      <alignment wrapText="1"/>
    </xf>
    <xf numFmtId="0" fontId="3" fillId="0" borderId="11" xfId="0" applyFont="1" applyFill="1" applyBorder="1" applyAlignment="1" applyProtection="1">
      <alignment horizontal="left"/>
      <protection locked="0"/>
    </xf>
    <xf numFmtId="0" fontId="3" fillId="0" borderId="13" xfId="0" applyFont="1" applyFill="1" applyBorder="1" applyAlignment="1" applyProtection="1">
      <alignment horizontal="left"/>
      <protection locked="0"/>
    </xf>
    <xf numFmtId="0" fontId="3" fillId="0" borderId="12" xfId="0" applyFont="1" applyFill="1" applyBorder="1" applyAlignment="1" applyProtection="1">
      <alignment horizontal="left"/>
      <protection locked="0"/>
    </xf>
    <xf numFmtId="38" fontId="0" fillId="0" borderId="11" xfId="0" applyNumberFormat="1" applyBorder="1" applyAlignment="1" applyProtection="1">
      <alignment horizontal="center" wrapText="1"/>
      <protection locked="0"/>
    </xf>
    <xf numFmtId="38" fontId="0" fillId="0" borderId="12" xfId="0" applyNumberFormat="1" applyBorder="1" applyAlignment="1" applyProtection="1">
      <alignment horizontal="center" wrapText="1"/>
      <protection locked="0"/>
    </xf>
    <xf numFmtId="0" fontId="3" fillId="0" borderId="11" xfId="0" applyFont="1" applyFill="1" applyBorder="1" applyAlignment="1" applyProtection="1">
      <alignment horizontal="center" wrapText="1"/>
      <protection locked="0"/>
    </xf>
    <xf numFmtId="0" fontId="3" fillId="0" borderId="12" xfId="0" applyFont="1" applyFill="1" applyBorder="1" applyAlignment="1" applyProtection="1">
      <alignment horizontal="center" wrapText="1"/>
      <protection locked="0"/>
    </xf>
    <xf numFmtId="0" fontId="3" fillId="0" borderId="6" xfId="0" applyFont="1" applyFill="1" applyBorder="1" applyAlignment="1" applyProtection="1">
      <alignment horizontal="left"/>
      <protection locked="0"/>
    </xf>
    <xf numFmtId="0" fontId="3" fillId="0" borderId="2" xfId="0" applyFont="1" applyFill="1" applyBorder="1" applyAlignment="1" applyProtection="1">
      <alignment horizontal="center" wrapText="1"/>
      <protection locked="0"/>
    </xf>
    <xf numFmtId="0" fontId="12" fillId="2" borderId="2" xfId="0" applyFont="1" applyFill="1" applyBorder="1" applyAlignment="1">
      <alignment vertical="center" wrapText="1"/>
    </xf>
    <xf numFmtId="0" fontId="12" fillId="2" borderId="3" xfId="0" applyFont="1" applyFill="1" applyBorder="1" applyAlignment="1">
      <alignment vertical="center" wrapText="1"/>
    </xf>
    <xf numFmtId="0" fontId="12" fillId="2" borderId="6" xfId="0" applyFont="1" applyFill="1" applyBorder="1" applyAlignment="1">
      <alignment vertical="center" wrapText="1"/>
    </xf>
    <xf numFmtId="0" fontId="3" fillId="2" borderId="0" xfId="0" applyFont="1" applyFill="1" applyBorder="1" applyAlignment="1">
      <alignment wrapText="1"/>
    </xf>
    <xf numFmtId="0" fontId="3" fillId="2" borderId="5" xfId="0" applyFont="1" applyFill="1" applyBorder="1" applyAlignment="1">
      <alignment wrapText="1"/>
    </xf>
    <xf numFmtId="0" fontId="3" fillId="2" borderId="11" xfId="0" applyFont="1" applyFill="1" applyBorder="1" applyAlignment="1">
      <alignment horizontal="center" wrapText="1"/>
    </xf>
    <xf numFmtId="0" fontId="0" fillId="2" borderId="12" xfId="0" applyFill="1" applyBorder="1" applyAlignment="1">
      <alignment horizontal="center" wrapText="1"/>
    </xf>
    <xf numFmtId="0" fontId="3" fillId="2" borderId="11" xfId="0" applyFont="1" applyFill="1" applyBorder="1" applyAlignment="1">
      <alignment horizontal="left"/>
    </xf>
    <xf numFmtId="0" fontId="3" fillId="2" borderId="13" xfId="0" applyFont="1" applyFill="1" applyBorder="1" applyAlignment="1">
      <alignment horizontal="left"/>
    </xf>
    <xf numFmtId="0" fontId="3" fillId="2" borderId="12" xfId="0" applyFont="1" applyFill="1" applyBorder="1" applyAlignment="1">
      <alignment horizontal="left"/>
    </xf>
    <xf numFmtId="0" fontId="3" fillId="6" borderId="11" xfId="0" applyFont="1" applyFill="1" applyBorder="1" applyAlignment="1" applyProtection="1">
      <alignment horizontal="left"/>
    </xf>
    <xf numFmtId="0" fontId="3" fillId="6" borderId="13" xfId="0" applyFont="1" applyFill="1" applyBorder="1" applyAlignment="1" applyProtection="1">
      <alignment horizontal="left"/>
    </xf>
    <xf numFmtId="0" fontId="3" fillId="6" borderId="12" xfId="0" applyFont="1" applyFill="1" applyBorder="1" applyAlignment="1" applyProtection="1">
      <alignment horizontal="left"/>
    </xf>
    <xf numFmtId="0" fontId="3" fillId="6" borderId="11" xfId="0" applyFont="1" applyFill="1" applyBorder="1" applyAlignment="1" applyProtection="1">
      <alignment horizontal="center" wrapText="1"/>
    </xf>
    <xf numFmtId="0" fontId="3" fillId="6" borderId="12" xfId="0" applyFont="1" applyFill="1" applyBorder="1" applyAlignment="1" applyProtection="1">
      <alignment horizontal="center" wrapText="1"/>
    </xf>
    <xf numFmtId="0" fontId="0" fillId="2" borderId="4" xfId="0" applyFill="1" applyBorder="1"/>
    <xf numFmtId="0" fontId="0" fillId="2" borderId="0" xfId="0" applyFill="1" applyBorder="1"/>
    <xf numFmtId="0" fontId="0" fillId="2" borderId="5" xfId="0" applyFill="1" applyBorder="1"/>
    <xf numFmtId="0" fontId="3" fillId="2" borderId="2" xfId="0" applyFont="1" applyFill="1" applyBorder="1" applyAlignment="1">
      <alignment horizontal="right" vertical="center"/>
    </xf>
    <xf numFmtId="0" fontId="3" fillId="2" borderId="3" xfId="0" applyFont="1" applyFill="1" applyBorder="1" applyAlignment="1">
      <alignment horizontal="right" vertical="center"/>
    </xf>
    <xf numFmtId="0" fontId="3" fillId="2" borderId="6" xfId="0" applyFont="1" applyFill="1" applyBorder="1" applyAlignment="1">
      <alignment horizontal="right" vertical="center"/>
    </xf>
    <xf numFmtId="0" fontId="4" fillId="0" borderId="11" xfId="2" applyBorder="1" applyAlignment="1" applyProtection="1">
      <protection locked="0"/>
    </xf>
    <xf numFmtId="0" fontId="3" fillId="0" borderId="13" xfId="0" applyFont="1" applyBorder="1" applyProtection="1">
      <protection locked="0"/>
    </xf>
    <xf numFmtId="0" fontId="3" fillId="0" borderId="12" xfId="0" applyFont="1" applyBorder="1" applyProtection="1">
      <protection locked="0"/>
    </xf>
    <xf numFmtId="0" fontId="3" fillId="2" borderId="0" xfId="3" applyFill="1" applyBorder="1" applyAlignment="1" applyProtection="1">
      <alignment wrapText="1"/>
    </xf>
    <xf numFmtId="0" fontId="3" fillId="2" borderId="5" xfId="3" applyFill="1" applyBorder="1" applyAlignment="1" applyProtection="1">
      <alignment wrapText="1"/>
    </xf>
    <xf numFmtId="0" fontId="3" fillId="0" borderId="13" xfId="0" applyFont="1" applyBorder="1" applyAlignment="1" applyProtection="1">
      <alignment horizontal="left" vertical="top" wrapText="1"/>
      <protection locked="0"/>
    </xf>
    <xf numFmtId="0" fontId="12" fillId="2" borderId="2" xfId="0" applyFont="1" applyFill="1" applyBorder="1" applyAlignment="1">
      <alignment horizontal="left" vertical="center" wrapText="1"/>
    </xf>
    <xf numFmtId="0" fontId="12" fillId="2" borderId="3" xfId="0" applyFont="1" applyFill="1" applyBorder="1" applyAlignment="1">
      <alignment horizontal="left" vertical="center" wrapText="1"/>
    </xf>
    <xf numFmtId="0" fontId="12" fillId="2" borderId="6" xfId="0" applyFont="1" applyFill="1" applyBorder="1" applyAlignment="1">
      <alignment horizontal="left" vertical="center" wrapText="1"/>
    </xf>
    <xf numFmtId="0" fontId="0" fillId="2" borderId="2" xfId="0" applyFill="1" applyBorder="1"/>
    <xf numFmtId="0" fontId="0" fillId="2" borderId="3" xfId="0" applyFill="1" applyBorder="1"/>
    <xf numFmtId="0" fontId="3" fillId="7" borderId="2" xfId="0" applyFont="1" applyFill="1" applyBorder="1" applyAlignment="1">
      <alignment horizontal="left" vertical="center" wrapText="1"/>
    </xf>
    <xf numFmtId="0" fontId="3" fillId="7" borderId="3" xfId="0" applyFont="1" applyFill="1" applyBorder="1" applyAlignment="1">
      <alignment horizontal="left" vertical="center" wrapText="1"/>
    </xf>
    <xf numFmtId="0" fontId="3" fillId="7" borderId="6" xfId="0" applyFont="1" applyFill="1" applyBorder="1" applyAlignment="1">
      <alignment horizontal="left" vertical="center" wrapText="1"/>
    </xf>
    <xf numFmtId="0" fontId="11" fillId="7" borderId="4" xfId="0" applyFont="1" applyFill="1" applyBorder="1" applyAlignment="1">
      <alignment horizontal="center" wrapText="1"/>
    </xf>
    <xf numFmtId="0" fontId="11" fillId="7" borderId="0" xfId="0" applyFont="1" applyFill="1" applyAlignment="1">
      <alignment horizontal="center" wrapText="1"/>
    </xf>
    <xf numFmtId="0" fontId="3" fillId="7" borderId="0" xfId="0" applyFont="1" applyFill="1" applyAlignment="1">
      <alignment horizontal="center" wrapText="1"/>
    </xf>
    <xf numFmtId="0" fontId="3" fillId="7" borderId="5" xfId="0" applyFont="1" applyFill="1" applyBorder="1" applyAlignment="1">
      <alignment horizontal="center" wrapText="1"/>
    </xf>
    <xf numFmtId="0" fontId="3" fillId="7" borderId="0" xfId="0" applyFont="1" applyFill="1" applyBorder="1" applyAlignment="1"/>
    <xf numFmtId="0" fontId="3" fillId="7" borderId="3" xfId="0" applyFont="1" applyFill="1" applyBorder="1" applyAlignment="1"/>
    <xf numFmtId="0" fontId="3" fillId="5" borderId="11" xfId="0" applyFont="1" applyFill="1" applyBorder="1" applyAlignment="1" applyProtection="1">
      <protection locked="0"/>
    </xf>
    <xf numFmtId="0" fontId="0" fillId="5" borderId="13" xfId="0" applyFill="1" applyBorder="1" applyAlignment="1" applyProtection="1">
      <protection locked="0"/>
    </xf>
    <xf numFmtId="0" fontId="0" fillId="0" borderId="12" xfId="0" applyBorder="1" applyAlignment="1" applyProtection="1">
      <protection locked="0"/>
    </xf>
    <xf numFmtId="0" fontId="3" fillId="5" borderId="11" xfId="0" applyNumberFormat="1" applyFont="1" applyFill="1" applyBorder="1" applyAlignment="1" applyProtection="1">
      <alignment horizontal="left" vertical="top" wrapText="1"/>
      <protection locked="0"/>
    </xf>
    <xf numFmtId="0" fontId="0" fillId="5" borderId="13" xfId="0" applyNumberFormat="1" applyFill="1" applyBorder="1" applyAlignment="1" applyProtection="1">
      <alignment horizontal="left" vertical="top" wrapText="1"/>
      <protection locked="0"/>
    </xf>
    <xf numFmtId="0" fontId="0" fillId="5" borderId="12" xfId="0" applyNumberFormat="1" applyFill="1" applyBorder="1" applyAlignment="1" applyProtection="1">
      <alignment horizontal="left" vertical="top" wrapText="1"/>
      <protection locked="0"/>
    </xf>
    <xf numFmtId="0" fontId="3" fillId="0" borderId="1" xfId="0" applyFont="1" applyBorder="1" applyAlignment="1" applyProtection="1">
      <alignment horizontal="left" wrapText="1"/>
      <protection locked="0"/>
    </xf>
    <xf numFmtId="0" fontId="0" fillId="0" borderId="1" xfId="0" applyBorder="1" applyAlignment="1" applyProtection="1">
      <alignment wrapText="1"/>
      <protection locked="0"/>
    </xf>
    <xf numFmtId="0" fontId="3" fillId="0" borderId="1" xfId="0" applyFont="1" applyBorder="1" applyAlignment="1" applyProtection="1">
      <alignment horizontal="center"/>
      <protection locked="0"/>
    </xf>
    <xf numFmtId="0" fontId="3" fillId="7" borderId="11" xfId="0" applyFont="1" applyFill="1" applyBorder="1" applyAlignment="1">
      <alignment horizontal="left" wrapText="1"/>
    </xf>
    <xf numFmtId="0" fontId="3" fillId="7" borderId="13" xfId="0" applyFont="1" applyFill="1" applyBorder="1" applyAlignment="1">
      <alignment horizontal="left" wrapText="1"/>
    </xf>
    <xf numFmtId="0" fontId="3" fillId="7" borderId="12" xfId="0" applyFont="1" applyFill="1" applyBorder="1" applyAlignment="1">
      <alignment horizontal="left" wrapText="1"/>
    </xf>
    <xf numFmtId="0" fontId="3" fillId="0" borderId="13" xfId="0" applyFont="1" applyBorder="1" applyAlignment="1" applyProtection="1">
      <alignment horizontal="left" wrapText="1"/>
      <protection locked="0"/>
    </xf>
    <xf numFmtId="0" fontId="3" fillId="0" borderId="9" xfId="0" applyFont="1" applyBorder="1" applyAlignment="1" applyProtection="1">
      <alignment horizontal="left" wrapText="1"/>
      <protection locked="0"/>
    </xf>
    <xf numFmtId="0" fontId="3" fillId="0" borderId="9" xfId="0" applyFont="1" applyBorder="1" applyAlignment="1" applyProtection="1">
      <alignment wrapText="1"/>
      <protection locked="0"/>
    </xf>
    <xf numFmtId="0" fontId="0" fillId="0" borderId="9" xfId="0" applyBorder="1" applyAlignment="1" applyProtection="1">
      <alignment wrapText="1"/>
      <protection locked="0"/>
    </xf>
    <xf numFmtId="0" fontId="3" fillId="0" borderId="9" xfId="0" applyFont="1" applyBorder="1" applyAlignment="1" applyProtection="1">
      <alignment horizontal="center"/>
      <protection locked="0"/>
    </xf>
    <xf numFmtId="0" fontId="3" fillId="7" borderId="4" xfId="0" applyFont="1" applyFill="1" applyBorder="1" applyAlignment="1">
      <alignment horizontal="center" wrapText="1"/>
    </xf>
    <xf numFmtId="0" fontId="0" fillId="7" borderId="0" xfId="0" applyFill="1" applyAlignment="1">
      <alignment horizontal="center" wrapText="1"/>
    </xf>
    <xf numFmtId="0" fontId="3" fillId="7" borderId="11" xfId="0" applyFont="1" applyFill="1" applyBorder="1" applyAlignment="1" applyProtection="1">
      <alignment wrapText="1"/>
    </xf>
    <xf numFmtId="0" fontId="3" fillId="7" borderId="13" xfId="0" applyFont="1" applyFill="1" applyBorder="1" applyAlignment="1" applyProtection="1">
      <alignment wrapText="1"/>
    </xf>
    <xf numFmtId="0" fontId="3" fillId="7" borderId="12" xfId="0" applyFont="1" applyFill="1" applyBorder="1" applyAlignment="1" applyProtection="1">
      <alignment wrapText="1"/>
    </xf>
    <xf numFmtId="0" fontId="8" fillId="0" borderId="0" xfId="0" applyFont="1"/>
    <xf numFmtId="0" fontId="24" fillId="0" borderId="0" xfId="0" applyFont="1" applyAlignment="1">
      <alignment horizontal="center"/>
    </xf>
    <xf numFmtId="0" fontId="25" fillId="0" borderId="0" xfId="0" applyFont="1" applyAlignment="1">
      <alignment horizontal="center" vertical="center"/>
    </xf>
    <xf numFmtId="0" fontId="19" fillId="2" borderId="3" xfId="0" applyFont="1" applyFill="1" applyBorder="1" applyAlignment="1">
      <alignment horizontal="right" vertical="center" wrapText="1"/>
    </xf>
    <xf numFmtId="0" fontId="19" fillId="2" borderId="0" xfId="0" applyFont="1" applyFill="1" applyBorder="1" applyAlignment="1">
      <alignment horizontal="right" vertical="center" wrapText="1"/>
    </xf>
    <xf numFmtId="42" fontId="3" fillId="0" borderId="2" xfId="0" applyNumberFormat="1" applyFont="1" applyFill="1" applyBorder="1" applyAlignment="1" applyProtection="1">
      <alignment horizontal="right"/>
      <protection locked="0"/>
    </xf>
    <xf numFmtId="42" fontId="3" fillId="0" borderId="6" xfId="0" applyNumberFormat="1" applyFont="1" applyFill="1" applyBorder="1" applyAlignment="1" applyProtection="1">
      <alignment horizontal="right"/>
      <protection locked="0"/>
    </xf>
    <xf numFmtId="0" fontId="3" fillId="2" borderId="11" xfId="0" applyFont="1" applyFill="1" applyBorder="1" applyAlignment="1" applyProtection="1">
      <alignment horizontal="left"/>
    </xf>
    <xf numFmtId="0" fontId="2" fillId="2" borderId="13" xfId="0" applyFont="1" applyFill="1" applyBorder="1" applyAlignment="1" applyProtection="1">
      <alignment horizontal="left"/>
    </xf>
    <xf numFmtId="0" fontId="2" fillId="2" borderId="12" xfId="0" applyFont="1" applyFill="1" applyBorder="1" applyAlignment="1" applyProtection="1">
      <alignment horizontal="left"/>
    </xf>
    <xf numFmtId="42" fontId="3" fillId="6" borderId="11" xfId="0" applyNumberFormat="1" applyFont="1" applyFill="1" applyBorder="1" applyAlignment="1">
      <alignment horizontal="right"/>
    </xf>
    <xf numFmtId="42" fontId="3" fillId="6" borderId="12" xfId="0" applyNumberFormat="1" applyFont="1" applyFill="1" applyBorder="1" applyAlignment="1">
      <alignment horizontal="right"/>
    </xf>
    <xf numFmtId="0" fontId="7" fillId="2" borderId="11" xfId="0" applyFont="1" applyFill="1" applyBorder="1" applyAlignment="1"/>
    <xf numFmtId="0" fontId="7" fillId="2" borderId="13" xfId="0" applyFont="1" applyFill="1" applyBorder="1" applyAlignment="1"/>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8" xfId="0" applyFont="1" applyFill="1" applyBorder="1" applyAlignment="1">
      <alignment vertical="center" wrapText="1"/>
    </xf>
    <xf numFmtId="0" fontId="7" fillId="2" borderId="0" xfId="0" applyFont="1" applyFill="1" applyBorder="1" applyAlignment="1">
      <alignment wrapText="1"/>
    </xf>
    <xf numFmtId="0" fontId="0" fillId="0" borderId="0" xfId="0" applyBorder="1" applyAlignment="1">
      <alignment wrapText="1"/>
    </xf>
    <xf numFmtId="0" fontId="0" fillId="0" borderId="3" xfId="0" applyBorder="1" applyAlignment="1">
      <alignment wrapText="1"/>
    </xf>
    <xf numFmtId="42" fontId="2" fillId="4" borderId="17" xfId="0" applyNumberFormat="1" applyFont="1" applyFill="1" applyBorder="1" applyAlignment="1"/>
    <xf numFmtId="42" fontId="2" fillId="4" borderId="18" xfId="0" applyNumberFormat="1" applyFont="1" applyFill="1" applyBorder="1" applyAlignment="1"/>
    <xf numFmtId="0" fontId="0" fillId="4" borderId="11" xfId="0" applyFill="1" applyBorder="1" applyAlignment="1" applyProtection="1">
      <alignment horizontal="left" vertical="top" wrapText="1"/>
    </xf>
    <xf numFmtId="0" fontId="0" fillId="4" borderId="13" xfId="0" applyFill="1" applyBorder="1" applyAlignment="1" applyProtection="1">
      <alignment horizontal="left" vertical="top" wrapText="1"/>
    </xf>
    <xf numFmtId="0" fontId="0" fillId="4" borderId="12" xfId="0" applyFill="1" applyBorder="1" applyAlignment="1" applyProtection="1">
      <alignment horizontal="left" vertical="top" wrapText="1"/>
    </xf>
    <xf numFmtId="0" fontId="0" fillId="4" borderId="11" xfId="0" applyFill="1" applyBorder="1" applyAlignment="1">
      <alignment horizontal="left" wrapText="1"/>
    </xf>
    <xf numFmtId="0" fontId="0" fillId="4" borderId="13" xfId="0" applyFill="1" applyBorder="1" applyAlignment="1">
      <alignment horizontal="left" wrapText="1"/>
    </xf>
    <xf numFmtId="0" fontId="0" fillId="4" borderId="12" xfId="0" applyFill="1" applyBorder="1" applyAlignment="1">
      <alignment horizontal="left" wrapText="1"/>
    </xf>
    <xf numFmtId="0" fontId="11" fillId="2" borderId="11" xfId="0" applyFont="1" applyFill="1" applyBorder="1" applyAlignment="1">
      <alignment horizontal="center" vertical="center" wrapText="1"/>
    </xf>
    <xf numFmtId="0" fontId="15" fillId="2" borderId="12" xfId="0" applyFont="1" applyFill="1" applyBorder="1" applyAlignment="1">
      <alignment horizontal="center" vertical="center" wrapText="1"/>
    </xf>
    <xf numFmtId="42" fontId="2" fillId="6" borderId="17" xfId="0" applyNumberFormat="1" applyFont="1" applyFill="1" applyBorder="1" applyAlignment="1">
      <alignment horizontal="right"/>
    </xf>
    <xf numFmtId="42" fontId="2" fillId="6" borderId="18" xfId="0" applyNumberFormat="1" applyFont="1" applyFill="1" applyBorder="1" applyAlignment="1">
      <alignment horizontal="right"/>
    </xf>
    <xf numFmtId="42" fontId="0" fillId="4" borderId="11" xfId="0" applyNumberFormat="1" applyFill="1" applyBorder="1" applyAlignment="1" applyProtection="1"/>
    <xf numFmtId="42" fontId="0" fillId="4" borderId="12" xfId="0" applyNumberFormat="1" applyFill="1" applyBorder="1" applyAlignment="1" applyProtection="1"/>
    <xf numFmtId="0" fontId="15" fillId="7" borderId="0" xfId="0" applyFont="1" applyFill="1" applyBorder="1" applyAlignment="1">
      <alignment horizontal="center"/>
    </xf>
    <xf numFmtId="42" fontId="8" fillId="4" borderId="19" xfId="0" applyNumberFormat="1" applyFont="1" applyFill="1" applyBorder="1" applyAlignment="1"/>
    <xf numFmtId="42" fontId="8" fillId="4" borderId="20" xfId="0" applyNumberFormat="1" applyFont="1" applyFill="1" applyBorder="1" applyAlignment="1"/>
    <xf numFmtId="42" fontId="8" fillId="4" borderId="21" xfId="0" applyNumberFormat="1" applyFont="1" applyFill="1" applyBorder="1" applyAlignment="1"/>
    <xf numFmtId="42" fontId="8" fillId="4" borderId="22" xfId="0" applyNumberFormat="1" applyFont="1" applyFill="1" applyBorder="1" applyAlignment="1"/>
    <xf numFmtId="0" fontId="0" fillId="5" borderId="13" xfId="0" applyFill="1" applyBorder="1" applyAlignment="1" applyProtection="1">
      <alignment vertical="top" wrapText="1"/>
      <protection locked="0"/>
    </xf>
    <xf numFmtId="0" fontId="0" fillId="5" borderId="12" xfId="0" applyFill="1" applyBorder="1" applyAlignment="1" applyProtection="1">
      <alignment vertical="top" wrapText="1"/>
      <protection locked="0"/>
    </xf>
    <xf numFmtId="0" fontId="3" fillId="2" borderId="11"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3" fillId="2" borderId="3" xfId="0" applyFont="1" applyFill="1" applyBorder="1" applyAlignment="1">
      <alignment wrapText="1"/>
    </xf>
    <xf numFmtId="0" fontId="0" fillId="2" borderId="3" xfId="0" applyFill="1" applyBorder="1" applyAlignment="1">
      <alignment wrapText="1"/>
    </xf>
    <xf numFmtId="0" fontId="19" fillId="2" borderId="0" xfId="0" applyFont="1" applyFill="1" applyBorder="1" applyAlignment="1">
      <alignment horizontal="center" vertical="center"/>
    </xf>
    <xf numFmtId="42" fontId="5" fillId="4" borderId="11" xfId="0" applyNumberFormat="1" applyFont="1" applyFill="1" applyBorder="1" applyAlignment="1"/>
    <xf numFmtId="42" fontId="5" fillId="4" borderId="12" xfId="0" applyNumberFormat="1" applyFont="1" applyFill="1" applyBorder="1" applyAlignment="1"/>
    <xf numFmtId="0" fontId="3" fillId="2" borderId="23" xfId="0" applyFont="1" applyFill="1" applyBorder="1" applyAlignment="1">
      <alignment wrapText="1"/>
    </xf>
    <xf numFmtId="0" fontId="3" fillId="2" borderId="4" xfId="0" applyFont="1" applyFill="1" applyBorder="1" applyAlignment="1">
      <alignment horizontal="left"/>
    </xf>
    <xf numFmtId="0" fontId="3" fillId="2" borderId="0" xfId="0" applyFont="1" applyFill="1" applyBorder="1" applyAlignment="1">
      <alignment horizontal="left"/>
    </xf>
    <xf numFmtId="0" fontId="3" fillId="2" borderId="5" xfId="0" applyFont="1" applyFill="1" applyBorder="1" applyAlignment="1">
      <alignment horizontal="left"/>
    </xf>
    <xf numFmtId="0" fontId="10" fillId="2" borderId="0" xfId="0" applyFont="1" applyFill="1" applyBorder="1"/>
    <xf numFmtId="0" fontId="2" fillId="3" borderId="8" xfId="0" applyFont="1" applyFill="1" applyBorder="1"/>
    <xf numFmtId="0" fontId="3" fillId="2" borderId="4" xfId="0" applyFont="1" applyFill="1" applyBorder="1"/>
    <xf numFmtId="0" fontId="3" fillId="2" borderId="0" xfId="0" applyFont="1" applyFill="1" applyBorder="1"/>
    <xf numFmtId="0" fontId="3" fillId="2" borderId="5" xfId="0" applyFont="1" applyFill="1" applyBorder="1"/>
    <xf numFmtId="0" fontId="3" fillId="2" borderId="13" xfId="0" applyFont="1" applyFill="1" applyBorder="1" applyAlignment="1" applyProtection="1">
      <alignment horizontal="left"/>
    </xf>
    <xf numFmtId="0" fontId="3" fillId="2" borderId="12" xfId="0" applyFont="1" applyFill="1" applyBorder="1" applyAlignment="1" applyProtection="1">
      <alignment horizontal="left"/>
    </xf>
    <xf numFmtId="0" fontId="0" fillId="0" borderId="0" xfId="0"/>
    <xf numFmtId="0" fontId="2" fillId="2" borderId="0" xfId="0" applyFont="1" applyFill="1" applyBorder="1" applyAlignment="1">
      <alignment horizontal="left" vertical="center" wrapText="1"/>
    </xf>
    <xf numFmtId="0" fontId="7" fillId="2" borderId="3" xfId="0" applyFont="1" applyFill="1" applyBorder="1" applyAlignment="1">
      <alignment wrapText="1"/>
    </xf>
    <xf numFmtId="0" fontId="3" fillId="2" borderId="2" xfId="0" applyFont="1" applyFill="1" applyBorder="1" applyAlignment="1">
      <alignment horizontal="center"/>
    </xf>
    <xf numFmtId="0" fontId="3" fillId="2" borderId="3" xfId="0" applyFont="1" applyFill="1" applyBorder="1" applyAlignment="1">
      <alignment horizontal="center"/>
    </xf>
    <xf numFmtId="0" fontId="3" fillId="2" borderId="6" xfId="0" applyFont="1" applyFill="1" applyBorder="1" applyAlignment="1">
      <alignment horizontal="center"/>
    </xf>
    <xf numFmtId="0" fontId="3" fillId="2" borderId="11" xfId="0" applyFont="1" applyFill="1" applyBorder="1" applyAlignment="1">
      <alignment horizontal="center"/>
    </xf>
    <xf numFmtId="0" fontId="0" fillId="0" borderId="12" xfId="0" applyBorder="1" applyAlignment="1">
      <alignment horizontal="center"/>
    </xf>
    <xf numFmtId="0" fontId="3" fillId="2" borderId="2" xfId="0" applyFont="1" applyFill="1" applyBorder="1" applyAlignment="1">
      <alignment horizontal="left"/>
    </xf>
    <xf numFmtId="0" fontId="3" fillId="2" borderId="3" xfId="0" applyFont="1" applyFill="1" applyBorder="1" applyAlignment="1">
      <alignment horizontal="left"/>
    </xf>
    <xf numFmtId="0" fontId="3" fillId="2" borderId="6" xfId="0" applyFont="1" applyFill="1" applyBorder="1" applyAlignment="1">
      <alignment horizontal="left"/>
    </xf>
    <xf numFmtId="38" fontId="0" fillId="4" borderId="11" xfId="0" applyNumberFormat="1" applyFill="1" applyBorder="1" applyAlignment="1" applyProtection="1">
      <alignment horizontal="center"/>
    </xf>
    <xf numFmtId="38" fontId="0" fillId="4" borderId="12" xfId="0" applyNumberFormat="1" applyFill="1" applyBorder="1" applyAlignment="1" applyProtection="1">
      <alignment horizontal="center"/>
    </xf>
    <xf numFmtId="38" fontId="3" fillId="4" borderId="11" xfId="0" applyNumberFormat="1" applyFont="1" applyFill="1" applyBorder="1" applyAlignment="1" applyProtection="1">
      <alignment horizontal="center" vertical="center"/>
    </xf>
    <xf numFmtId="38" fontId="0" fillId="4" borderId="12" xfId="0" applyNumberFormat="1" applyFill="1" applyBorder="1" applyAlignment="1" applyProtection="1">
      <alignment horizontal="center" vertical="center"/>
    </xf>
    <xf numFmtId="0" fontId="1" fillId="2" borderId="2" xfId="0" applyFont="1" applyFill="1" applyBorder="1" applyAlignment="1">
      <alignment horizontal="left"/>
    </xf>
    <xf numFmtId="0" fontId="1" fillId="2" borderId="3" xfId="0" applyFont="1" applyFill="1" applyBorder="1" applyAlignment="1">
      <alignment horizontal="left"/>
    </xf>
    <xf numFmtId="0" fontId="1" fillId="2" borderId="6" xfId="0" applyFont="1" applyFill="1" applyBorder="1" applyAlignment="1">
      <alignment horizontal="left"/>
    </xf>
    <xf numFmtId="0" fontId="3" fillId="2" borderId="11" xfId="0" applyFont="1" applyFill="1" applyBorder="1" applyAlignment="1">
      <alignment horizontal="left" vertical="center"/>
    </xf>
    <xf numFmtId="0" fontId="3" fillId="2" borderId="13" xfId="0" applyFont="1" applyFill="1" applyBorder="1" applyAlignment="1">
      <alignment horizontal="left" vertical="center"/>
    </xf>
    <xf numFmtId="0" fontId="3" fillId="2" borderId="12" xfId="0" applyFont="1" applyFill="1" applyBorder="1" applyAlignment="1">
      <alignment horizontal="left" vertical="center"/>
    </xf>
    <xf numFmtId="0" fontId="3" fillId="2" borderId="11" xfId="0" applyFont="1" applyFill="1" applyBorder="1" applyAlignment="1">
      <alignment horizontal="left" wrapText="1"/>
    </xf>
    <xf numFmtId="0" fontId="3" fillId="2" borderId="13" xfId="0" applyFont="1" applyFill="1" applyBorder="1" applyAlignment="1">
      <alignment horizontal="left" wrapText="1"/>
    </xf>
    <xf numFmtId="0" fontId="3" fillId="2" borderId="12" xfId="0" applyFont="1" applyFill="1" applyBorder="1" applyAlignment="1">
      <alignment horizontal="left" wrapText="1"/>
    </xf>
    <xf numFmtId="0" fontId="4" fillId="2" borderId="0" xfId="2" applyFill="1" applyBorder="1" applyAlignment="1" applyProtection="1">
      <alignment horizontal="left" vertical="center" wrapText="1"/>
    </xf>
    <xf numFmtId="38" fontId="2" fillId="4" borderId="17" xfId="0" applyNumberFormat="1" applyFont="1" applyFill="1" applyBorder="1" applyAlignment="1" applyProtection="1">
      <alignment horizontal="center"/>
    </xf>
    <xf numFmtId="38" fontId="2" fillId="4" borderId="18" xfId="0" applyNumberFormat="1" applyFont="1" applyFill="1" applyBorder="1" applyAlignment="1" applyProtection="1">
      <alignment horizontal="center"/>
    </xf>
    <xf numFmtId="0" fontId="11" fillId="2" borderId="11" xfId="0" applyFont="1" applyFill="1" applyBorder="1" applyAlignment="1">
      <alignment horizontal="left"/>
    </xf>
    <xf numFmtId="0" fontId="11" fillId="2" borderId="13" xfId="0" applyFont="1" applyFill="1" applyBorder="1" applyAlignment="1">
      <alignment horizontal="left"/>
    </xf>
    <xf numFmtId="0" fontId="11" fillId="2" borderId="12" xfId="0" applyFont="1" applyFill="1" applyBorder="1" applyAlignment="1">
      <alignment horizontal="left"/>
    </xf>
    <xf numFmtId="0" fontId="19" fillId="2" borderId="0" xfId="0" applyFont="1" applyFill="1" applyBorder="1" applyAlignment="1">
      <alignment horizontal="left" vertical="center" wrapText="1"/>
    </xf>
    <xf numFmtId="0" fontId="18" fillId="0" borderId="0" xfId="0" applyFont="1"/>
    <xf numFmtId="0" fontId="3" fillId="0" borderId="4" xfId="0" applyFont="1" applyBorder="1" applyAlignment="1">
      <alignment wrapText="1"/>
    </xf>
    <xf numFmtId="0" fontId="3" fillId="0" borderId="0" xfId="0" applyFont="1" applyAlignment="1">
      <alignment horizontal="left" wrapText="1"/>
    </xf>
    <xf numFmtId="0" fontId="3" fillId="0" borderId="0" xfId="0" applyFont="1" applyAlignment="1">
      <alignment vertical="top" wrapText="1"/>
    </xf>
    <xf numFmtId="0" fontId="0" fillId="0" borderId="0" xfId="0" applyAlignment="1">
      <alignment vertical="top" wrapText="1"/>
    </xf>
    <xf numFmtId="0" fontId="3" fillId="0" borderId="8" xfId="0" applyFont="1" applyBorder="1" applyAlignment="1" applyProtection="1">
      <alignment wrapText="1"/>
      <protection locked="0"/>
    </xf>
    <xf numFmtId="0" fontId="0" fillId="0" borderId="8" xfId="0" applyBorder="1" applyAlignment="1" applyProtection="1">
      <alignment wrapText="1"/>
      <protection locked="0"/>
    </xf>
    <xf numFmtId="0" fontId="3" fillId="0" borderId="8" xfId="0" applyFont="1" applyBorder="1" applyAlignment="1" applyProtection="1">
      <alignment vertical="top" wrapText="1"/>
      <protection locked="0"/>
    </xf>
    <xf numFmtId="0" fontId="0" fillId="0" borderId="8" xfId="0" applyBorder="1" applyAlignment="1" applyProtection="1">
      <alignment vertical="top" wrapText="1"/>
      <protection locked="0"/>
    </xf>
    <xf numFmtId="0" fontId="3" fillId="0" borderId="8" xfId="0" applyFont="1" applyBorder="1" applyAlignment="1" applyProtection="1">
      <alignment horizontal="left" wrapText="1"/>
      <protection locked="0"/>
    </xf>
    <xf numFmtId="0" fontId="0" fillId="0" borderId="8" xfId="0" applyBorder="1" applyAlignment="1" applyProtection="1">
      <alignment horizontal="left" wrapText="1"/>
      <protection locked="0"/>
    </xf>
    <xf numFmtId="164" fontId="0" fillId="0" borderId="8" xfId="0" applyNumberFormat="1" applyBorder="1" applyAlignment="1" applyProtection="1">
      <alignment horizontal="left" wrapText="1"/>
      <protection locked="0"/>
    </xf>
    <xf numFmtId="0" fontId="0" fillId="0" borderId="13" xfId="0" applyBorder="1" applyAlignment="1" applyProtection="1">
      <alignment horizontal="left" vertical="top" wrapText="1"/>
      <protection locked="0"/>
    </xf>
    <xf numFmtId="0" fontId="0" fillId="2" borderId="8" xfId="0" applyFill="1" applyBorder="1" applyAlignment="1">
      <alignment wrapText="1"/>
    </xf>
    <xf numFmtId="0" fontId="6" fillId="0" borderId="0" xfId="0" applyFont="1" applyAlignment="1">
      <alignment vertical="top" wrapText="1"/>
    </xf>
    <xf numFmtId="0" fontId="3" fillId="0" borderId="11" xfId="0" applyFont="1" applyFill="1" applyBorder="1" applyAlignment="1" applyProtection="1">
      <alignment horizontal="left" vertical="top" wrapText="1"/>
      <protection locked="0"/>
    </xf>
    <xf numFmtId="0" fontId="0" fillId="0" borderId="13" xfId="0" applyFill="1" applyBorder="1" applyAlignment="1" applyProtection="1">
      <alignment horizontal="left" vertical="top" wrapText="1"/>
      <protection locked="0"/>
    </xf>
    <xf numFmtId="0" fontId="0" fillId="0" borderId="12" xfId="0" applyFill="1" applyBorder="1" applyAlignment="1" applyProtection="1">
      <alignment horizontal="left" vertical="top" wrapText="1"/>
      <protection locked="0"/>
    </xf>
    <xf numFmtId="0" fontId="0" fillId="2" borderId="0" xfId="0" applyFill="1" applyAlignment="1">
      <alignment horizontal="right" vertical="top" wrapText="1"/>
    </xf>
    <xf numFmtId="0" fontId="0" fillId="0" borderId="0" xfId="0" applyAlignment="1">
      <alignment horizontal="right" wrapText="1"/>
    </xf>
    <xf numFmtId="0" fontId="0" fillId="0" borderId="11" xfId="0" applyFill="1" applyBorder="1" applyAlignment="1" applyProtection="1">
      <alignment vertical="top" wrapText="1"/>
    </xf>
    <xf numFmtId="0" fontId="0" fillId="0" borderId="13" xfId="0" applyFill="1" applyBorder="1" applyAlignment="1" applyProtection="1">
      <alignment vertical="top" wrapText="1"/>
    </xf>
    <xf numFmtId="0" fontId="0" fillId="0" borderId="12" xfId="0" applyFill="1" applyBorder="1" applyAlignment="1" applyProtection="1">
      <alignment vertical="top" wrapText="1"/>
    </xf>
    <xf numFmtId="0" fontId="3" fillId="3" borderId="0" xfId="0" applyFont="1" applyFill="1" applyBorder="1" applyAlignment="1">
      <alignment wrapText="1"/>
    </xf>
    <xf numFmtId="0" fontId="3" fillId="0" borderId="13" xfId="0" applyFont="1" applyBorder="1" applyAlignment="1" applyProtection="1">
      <alignment vertical="top" wrapText="1"/>
      <protection locked="0"/>
    </xf>
    <xf numFmtId="0" fontId="3" fillId="0" borderId="12" xfId="0" applyFont="1" applyBorder="1" applyAlignment="1" applyProtection="1">
      <alignment vertical="top" wrapText="1"/>
      <protection locked="0"/>
    </xf>
    <xf numFmtId="0" fontId="3" fillId="2" borderId="11" xfId="0" applyFont="1" applyFill="1" applyBorder="1" applyAlignment="1">
      <alignment vertical="center" wrapText="1"/>
    </xf>
    <xf numFmtId="0" fontId="3" fillId="2" borderId="13" xfId="0" applyFont="1" applyFill="1" applyBorder="1" applyAlignment="1">
      <alignment vertical="center" wrapText="1"/>
    </xf>
    <xf numFmtId="0" fontId="3" fillId="2" borderId="12" xfId="0" applyFont="1" applyFill="1" applyBorder="1" applyAlignment="1">
      <alignment vertical="center" wrapText="1"/>
    </xf>
    <xf numFmtId="0" fontId="3" fillId="2" borderId="8" xfId="0" applyFont="1" applyFill="1" applyBorder="1" applyAlignment="1">
      <alignment wrapText="1"/>
    </xf>
    <xf numFmtId="0" fontId="0" fillId="0" borderId="8" xfId="0" applyBorder="1" applyAlignment="1">
      <alignment wrapText="1"/>
    </xf>
    <xf numFmtId="0" fontId="3" fillId="2" borderId="7" xfId="0" applyFont="1" applyFill="1" applyBorder="1" applyAlignment="1">
      <alignment wrapText="1"/>
    </xf>
    <xf numFmtId="0" fontId="0" fillId="0" borderId="10" xfId="0" applyBorder="1" applyAlignment="1">
      <alignment wrapText="1"/>
    </xf>
    <xf numFmtId="0" fontId="2" fillId="0" borderId="11" xfId="0" applyFont="1" applyBorder="1" applyAlignment="1" applyProtection="1">
      <alignment horizontal="center"/>
    </xf>
    <xf numFmtId="0" fontId="2" fillId="0" borderId="13" xfId="0" applyFont="1" applyBorder="1" applyAlignment="1" applyProtection="1">
      <alignment horizontal="center"/>
    </xf>
    <xf numFmtId="0" fontId="2" fillId="0" borderId="12" xfId="0" applyFont="1" applyBorder="1" applyAlignment="1" applyProtection="1">
      <alignment horizontal="center"/>
    </xf>
    <xf numFmtId="0" fontId="0" fillId="0" borderId="13" xfId="0" applyBorder="1" applyAlignment="1" applyProtection="1">
      <alignment horizontal="center"/>
    </xf>
    <xf numFmtId="0" fontId="0" fillId="0" borderId="12" xfId="0" applyBorder="1" applyAlignment="1" applyProtection="1">
      <alignment horizontal="center"/>
    </xf>
    <xf numFmtId="38" fontId="0" fillId="0" borderId="11" xfId="0" applyNumberFormat="1" applyBorder="1" applyAlignment="1" applyProtection="1">
      <alignment horizontal="center"/>
    </xf>
    <xf numFmtId="0" fontId="3" fillId="0" borderId="13" xfId="0" applyFont="1" applyBorder="1" applyAlignment="1" applyProtection="1">
      <alignment horizontal="center"/>
    </xf>
    <xf numFmtId="0" fontId="3" fillId="0" borderId="12" xfId="0" applyFont="1" applyBorder="1" applyAlignment="1" applyProtection="1">
      <alignment horizontal="center"/>
    </xf>
    <xf numFmtId="0" fontId="2" fillId="0" borderId="11" xfId="0" applyFont="1" applyBorder="1" applyAlignment="1" applyProtection="1">
      <alignment horizontal="center" vertical="center" wrapText="1"/>
    </xf>
    <xf numFmtId="0" fontId="3" fillId="0" borderId="13" xfId="0" applyFont="1" applyBorder="1" applyAlignment="1" applyProtection="1">
      <alignment horizontal="center" vertical="center" wrapText="1"/>
    </xf>
    <xf numFmtId="0" fontId="3" fillId="0" borderId="12" xfId="0" applyFont="1" applyBorder="1" applyAlignment="1" applyProtection="1">
      <alignment horizontal="center" vertical="center" wrapText="1"/>
    </xf>
    <xf numFmtId="0" fontId="2" fillId="0" borderId="11" xfId="0" applyFont="1" applyBorder="1" applyAlignment="1" applyProtection="1">
      <alignment horizontal="center" wrapText="1"/>
    </xf>
    <xf numFmtId="0" fontId="2" fillId="0" borderId="13" xfId="0" applyFont="1" applyBorder="1" applyAlignment="1" applyProtection="1">
      <alignment horizontal="center" wrapText="1"/>
    </xf>
    <xf numFmtId="0" fontId="2" fillId="0" borderId="12" xfId="0" applyFont="1" applyBorder="1" applyAlignment="1" applyProtection="1">
      <alignment horizontal="center" wrapText="1"/>
    </xf>
    <xf numFmtId="44" fontId="0" fillId="0" borderId="11" xfId="0" applyNumberFormat="1" applyBorder="1" applyAlignment="1" applyProtection="1">
      <alignment horizontal="center"/>
    </xf>
    <xf numFmtId="5" fontId="2" fillId="0" borderId="11" xfId="0" applyNumberFormat="1" applyFont="1" applyBorder="1" applyAlignment="1" applyProtection="1">
      <alignment horizontal="center"/>
    </xf>
    <xf numFmtId="5" fontId="2" fillId="0" borderId="13" xfId="0" applyNumberFormat="1" applyFont="1" applyBorder="1" applyAlignment="1" applyProtection="1">
      <alignment horizontal="center"/>
    </xf>
    <xf numFmtId="5" fontId="2" fillId="0" borderId="12" xfId="0" applyNumberFormat="1" applyFont="1" applyBorder="1" applyAlignment="1" applyProtection="1">
      <alignment horizontal="center"/>
    </xf>
    <xf numFmtId="42" fontId="0" fillId="0" borderId="11" xfId="0" applyNumberFormat="1" applyBorder="1" applyAlignment="1" applyProtection="1">
      <alignment horizontal="center"/>
    </xf>
    <xf numFmtId="42" fontId="2" fillId="0" borderId="1" xfId="0" applyNumberFormat="1" applyFont="1" applyBorder="1" applyAlignment="1" applyProtection="1">
      <alignment horizontal="center"/>
    </xf>
    <xf numFmtId="0" fontId="0" fillId="0" borderId="0" xfId="0" applyAlignment="1" applyProtection="1">
      <alignment vertical="top" wrapText="1"/>
      <protection locked="0"/>
    </xf>
    <xf numFmtId="0" fontId="8" fillId="0" borderId="0" xfId="0" applyFont="1" applyProtection="1"/>
    <xf numFmtId="0" fontId="3" fillId="0" borderId="0" xfId="0" applyFont="1" applyAlignment="1" applyProtection="1">
      <alignment horizontal="left" vertical="top" wrapText="1"/>
    </xf>
    <xf numFmtId="42" fontId="2" fillId="0" borderId="11" xfId="0" applyNumberFormat="1" applyFont="1" applyBorder="1" applyAlignment="1" applyProtection="1">
      <alignment horizontal="center"/>
    </xf>
    <xf numFmtId="0" fontId="8" fillId="0" borderId="0" xfId="0" applyFont="1" applyAlignment="1" applyProtection="1">
      <alignment horizontal="center"/>
    </xf>
    <xf numFmtId="0" fontId="3" fillId="0" borderId="0" xfId="0" applyFont="1" applyAlignment="1" applyProtection="1">
      <alignment horizontal="left"/>
      <protection locked="0"/>
    </xf>
    <xf numFmtId="0" fontId="0" fillId="0" borderId="0" xfId="0" applyAlignment="1" applyProtection="1">
      <alignment horizontal="left"/>
      <protection locked="0"/>
    </xf>
    <xf numFmtId="0" fontId="8" fillId="0" borderId="0" xfId="0" applyFont="1" applyAlignment="1" applyProtection="1">
      <alignment horizontal="right"/>
    </xf>
    <xf numFmtId="164" fontId="0" fillId="0" borderId="0" xfId="0" applyNumberFormat="1" applyAlignment="1" applyProtection="1">
      <alignment horizontal="left"/>
      <protection locked="0"/>
    </xf>
    <xf numFmtId="0" fontId="17" fillId="0" borderId="0" xfId="0" applyFont="1" applyAlignment="1" applyProtection="1">
      <alignment horizontal="center"/>
    </xf>
    <xf numFmtId="0" fontId="2" fillId="0" borderId="0" xfId="0" applyFont="1" applyAlignment="1" applyProtection="1">
      <alignment horizontal="right"/>
    </xf>
    <xf numFmtId="0" fontId="0" fillId="0" borderId="0" xfId="0" applyAlignment="1" applyProtection="1">
      <alignment horizontal="left"/>
    </xf>
    <xf numFmtId="0" fontId="3" fillId="0" borderId="0" xfId="0" applyNumberFormat="1" applyFont="1" applyAlignment="1" applyProtection="1">
      <alignment horizontal="left"/>
    </xf>
  </cellXfs>
  <cellStyles count="4">
    <cellStyle name="Currency 2" xfId="1" xr:uid="{00000000-0005-0000-0000-000000000000}"/>
    <cellStyle name="Hyperlink" xfId="2" builtinId="8"/>
    <cellStyle name="Normal" xfId="0" builtinId="0"/>
    <cellStyle name="Normal 2" xfId="3" xr:uid="{00000000-0005-0000-0000-000003000000}"/>
  </cellStyles>
  <dxfs count="0"/>
  <tableStyles count="0" defaultTableStyle="TableStyleMedium2" defaultPivotStyle="PivotStyleLight16"/>
  <colors>
    <mruColors>
      <color rgb="FFCCFF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emf"/></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28575</xdr:colOff>
      <xdr:row>0</xdr:row>
      <xdr:rowOff>85725</xdr:rowOff>
    </xdr:from>
    <xdr:to>
      <xdr:col>10</xdr:col>
      <xdr:colOff>0</xdr:colOff>
      <xdr:row>4</xdr:row>
      <xdr:rowOff>266700</xdr:rowOff>
    </xdr:to>
    <xdr:pic>
      <xdr:nvPicPr>
        <xdr:cNvPr id="5" name="Picture 4">
          <a:extLst>
            <a:ext uri="{FF2B5EF4-FFF2-40B4-BE49-F238E27FC236}">
              <a16:creationId xmlns:a16="http://schemas.microsoft.com/office/drawing/2014/main" id="{5C38A28A-87ED-4FB2-A0DC-323EB131B82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81525" y="85725"/>
          <a:ext cx="1905000" cy="97155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19050</xdr:colOff>
      <xdr:row>0</xdr:row>
      <xdr:rowOff>57150</xdr:rowOff>
    </xdr:from>
    <xdr:to>
      <xdr:col>9</xdr:col>
      <xdr:colOff>704850</xdr:colOff>
      <xdr:row>5</xdr:row>
      <xdr:rowOff>111125</xdr:rowOff>
    </xdr:to>
    <xdr:pic>
      <xdr:nvPicPr>
        <xdr:cNvPr id="5" name="Picture 4">
          <a:extLst>
            <a:ext uri="{FF2B5EF4-FFF2-40B4-BE49-F238E27FC236}">
              <a16:creationId xmlns:a16="http://schemas.microsoft.com/office/drawing/2014/main" id="{6FA53E52-CD7A-43A9-9256-AAF44C827F3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52925" y="57150"/>
          <a:ext cx="1905000" cy="97155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9525</xdr:colOff>
      <xdr:row>0</xdr:row>
      <xdr:rowOff>28575</xdr:rowOff>
    </xdr:from>
    <xdr:to>
      <xdr:col>10</xdr:col>
      <xdr:colOff>0</xdr:colOff>
      <xdr:row>4</xdr:row>
      <xdr:rowOff>238125</xdr:rowOff>
    </xdr:to>
    <xdr:pic>
      <xdr:nvPicPr>
        <xdr:cNvPr id="3" name="Picture 2">
          <a:extLst>
            <a:ext uri="{FF2B5EF4-FFF2-40B4-BE49-F238E27FC236}">
              <a16:creationId xmlns:a16="http://schemas.microsoft.com/office/drawing/2014/main" id="{25BA6998-787D-4BA5-9C01-41601A798F1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57700" y="28575"/>
          <a:ext cx="1905000" cy="971550"/>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7</xdr:col>
      <xdr:colOff>9525</xdr:colOff>
      <xdr:row>0</xdr:row>
      <xdr:rowOff>57150</xdr:rowOff>
    </xdr:from>
    <xdr:to>
      <xdr:col>9</xdr:col>
      <xdr:colOff>695325</xdr:colOff>
      <xdr:row>4</xdr:row>
      <xdr:rowOff>247650</xdr:rowOff>
    </xdr:to>
    <xdr:pic>
      <xdr:nvPicPr>
        <xdr:cNvPr id="3" name="Picture 2">
          <a:extLst>
            <a:ext uri="{FF2B5EF4-FFF2-40B4-BE49-F238E27FC236}">
              <a16:creationId xmlns:a16="http://schemas.microsoft.com/office/drawing/2014/main" id="{414A0DCA-455D-4D8A-AAE3-A5853A3C7AA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29125" y="57150"/>
          <a:ext cx="1905000" cy="971550"/>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7</xdr:col>
      <xdr:colOff>123825</xdr:colOff>
      <xdr:row>0</xdr:row>
      <xdr:rowOff>19050</xdr:rowOff>
    </xdr:from>
    <xdr:to>
      <xdr:col>9</xdr:col>
      <xdr:colOff>644525</xdr:colOff>
      <xdr:row>4</xdr:row>
      <xdr:rowOff>225425</xdr:rowOff>
    </xdr:to>
    <xdr:pic>
      <xdr:nvPicPr>
        <xdr:cNvPr id="3" name="Picture 2">
          <a:extLst>
            <a:ext uri="{FF2B5EF4-FFF2-40B4-BE49-F238E27FC236}">
              <a16:creationId xmlns:a16="http://schemas.microsoft.com/office/drawing/2014/main" id="{3CA38841-26AD-4016-BCD0-54C3553344E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62400" y="19050"/>
          <a:ext cx="1905000" cy="971550"/>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7</xdr:col>
      <xdr:colOff>571500</xdr:colOff>
      <xdr:row>0</xdr:row>
      <xdr:rowOff>0</xdr:rowOff>
    </xdr:from>
    <xdr:to>
      <xdr:col>9</xdr:col>
      <xdr:colOff>409575</xdr:colOff>
      <xdr:row>0</xdr:row>
      <xdr:rowOff>0</xdr:rowOff>
    </xdr:to>
    <xdr:pic>
      <xdr:nvPicPr>
        <xdr:cNvPr id="17414" name="Picture 1">
          <a:extLst>
            <a:ext uri="{FF2B5EF4-FFF2-40B4-BE49-F238E27FC236}">
              <a16:creationId xmlns:a16="http://schemas.microsoft.com/office/drawing/2014/main" id="{00000000-0008-0000-0500-0000064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10075" y="0"/>
          <a:ext cx="10572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95250</xdr:colOff>
      <xdr:row>0</xdr:row>
      <xdr:rowOff>47625</xdr:rowOff>
    </xdr:from>
    <xdr:to>
      <xdr:col>9</xdr:col>
      <xdr:colOff>781050</xdr:colOff>
      <xdr:row>4</xdr:row>
      <xdr:rowOff>225425</xdr:rowOff>
    </xdr:to>
    <xdr:pic>
      <xdr:nvPicPr>
        <xdr:cNvPr id="6" name="Picture 5">
          <a:extLst>
            <a:ext uri="{FF2B5EF4-FFF2-40B4-BE49-F238E27FC236}">
              <a16:creationId xmlns:a16="http://schemas.microsoft.com/office/drawing/2014/main" id="{51BC744C-D946-4A37-8620-B153F4C7F3F9}"/>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933825" y="47625"/>
          <a:ext cx="1905000" cy="971550"/>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7</xdr:col>
      <xdr:colOff>28575</xdr:colOff>
      <xdr:row>0</xdr:row>
      <xdr:rowOff>9525</xdr:rowOff>
    </xdr:from>
    <xdr:to>
      <xdr:col>10</xdr:col>
      <xdr:colOff>0</xdr:colOff>
      <xdr:row>3</xdr:row>
      <xdr:rowOff>381000</xdr:rowOff>
    </xdr:to>
    <xdr:pic>
      <xdr:nvPicPr>
        <xdr:cNvPr id="3" name="Picture 2">
          <a:extLst>
            <a:ext uri="{FF2B5EF4-FFF2-40B4-BE49-F238E27FC236}">
              <a16:creationId xmlns:a16="http://schemas.microsoft.com/office/drawing/2014/main" id="{47C31947-4ED8-4B2A-9548-A141251FD4D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48175" y="9525"/>
          <a:ext cx="1905000" cy="97155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im/Application%20Updates/2022/Application%20KBI%206-202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Tim/Application%20Updates/2022/SellingFarmerApplicat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Project Info"/>
      <sheetName val="KBI"/>
      <sheetName val="Certification"/>
      <sheetName val="Disclosure"/>
      <sheetName val="OFFICE USE ONLY"/>
    </sheetNames>
    <sheetDataSet>
      <sheetData sheetId="0" refreshError="1"/>
      <sheetData sheetId="1" refreshError="1"/>
      <sheetData sheetId="2" refreshError="1"/>
      <sheetData sheetId="3" refreshError="1"/>
      <sheetData sheetId="4" refreshError="1"/>
      <sheetData sheetId="5">
        <row r="4">
          <cell r="E4" t="str">
            <v>Yes</v>
          </cell>
        </row>
        <row r="5">
          <cell r="E5" t="str">
            <v>No</v>
          </cell>
        </row>
        <row r="8">
          <cell r="E8" t="str">
            <v>Yes</v>
          </cell>
        </row>
        <row r="9">
          <cell r="E9" t="str">
            <v>No</v>
          </cell>
        </row>
        <row r="12">
          <cell r="E12" t="str">
            <v>Yes</v>
          </cell>
        </row>
        <row r="13">
          <cell r="E13" t="str">
            <v>No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SF Application"/>
      <sheetName val="Disclosure"/>
      <sheetName val="OFFICE USE ONLY"/>
    </sheetNames>
    <sheetDataSet>
      <sheetData sheetId="0"/>
      <sheetData sheetId="1"/>
      <sheetData sheetId="2"/>
      <sheetData sheetId="3">
        <row r="42">
          <cell r="E42" t="str">
            <v>Yes</v>
          </cell>
        </row>
        <row r="43">
          <cell r="E43" t="str">
            <v>No</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ced.ky.gov/Workforce/BSSC" TargetMode="Externa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s://www.census.gov/naics/" TargetMode="External"/><Relationship Id="rId7" Type="http://schemas.openxmlformats.org/officeDocument/2006/relationships/hyperlink" Target="http://www.tinyurl.com/kentuckytif" TargetMode="External"/><Relationship Id="rId2" Type="http://schemas.openxmlformats.org/officeDocument/2006/relationships/hyperlink" Target="https://web.sos.ky.gov/bussearchnprofile/search.aspx" TargetMode="External"/><Relationship Id="rId1" Type="http://schemas.openxmlformats.org/officeDocument/2006/relationships/hyperlink" Target="http://www.census.gov/cgi-bin/sssd/naics/naicsrch?chart=2012" TargetMode="External"/><Relationship Id="rId6" Type="http://schemas.openxmlformats.org/officeDocument/2006/relationships/hyperlink" Target="http://www.tinyurl.com/kentuckytif" TargetMode="External"/><Relationship Id="rId5" Type="http://schemas.openxmlformats.org/officeDocument/2006/relationships/hyperlink" Target="https://web.sos.ky.gov/bussearchnprofile/search.aspx" TargetMode="External"/><Relationship Id="rId4" Type="http://schemas.openxmlformats.org/officeDocument/2006/relationships/hyperlink" Target="https://web.sos.ky.gov/bussearchnprofile/search.aspx" TargetMode="External"/><Relationship Id="rId9"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s://www.irs.gov/forms-pubs/about-form-w9"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J40"/>
  <sheetViews>
    <sheetView tabSelected="1" zoomScaleNormal="100" workbookViewId="0">
      <selection activeCell="M2" sqref="M2"/>
    </sheetView>
  </sheetViews>
  <sheetFormatPr defaultRowHeight="12.75" x14ac:dyDescent="0.2"/>
  <cols>
    <col min="1" max="1" width="3.28515625" customWidth="1"/>
    <col min="8" max="8" width="10.140625" customWidth="1"/>
    <col min="9" max="9" width="8.140625" customWidth="1"/>
    <col min="10" max="10" width="20.85546875" customWidth="1"/>
  </cols>
  <sheetData>
    <row r="1" spans="1:10" ht="15.75" customHeight="1" x14ac:dyDescent="0.25">
      <c r="A1" s="207" t="s">
        <v>499</v>
      </c>
      <c r="B1" s="207"/>
      <c r="C1" s="207"/>
      <c r="D1" s="207"/>
      <c r="E1" s="207"/>
      <c r="F1" s="207"/>
      <c r="G1" s="207"/>
      <c r="H1" s="207"/>
      <c r="I1" s="208"/>
      <c r="J1" s="208"/>
    </row>
    <row r="2" spans="1:10" s="188" customFormat="1" ht="15.75" customHeight="1" x14ac:dyDescent="0.25">
      <c r="A2" s="208" t="s">
        <v>371</v>
      </c>
      <c r="B2" s="208"/>
      <c r="C2" s="208"/>
      <c r="D2" s="208"/>
      <c r="E2" s="208"/>
      <c r="F2" s="208"/>
      <c r="G2" s="208"/>
      <c r="H2" s="208"/>
      <c r="I2" s="208"/>
      <c r="J2" s="208"/>
    </row>
    <row r="3" spans="1:10" ht="15.75" customHeight="1" x14ac:dyDescent="0.25">
      <c r="A3" s="208" t="s">
        <v>501</v>
      </c>
      <c r="B3" s="208"/>
      <c r="C3" s="208"/>
      <c r="D3" s="208"/>
      <c r="E3" s="208"/>
      <c r="F3" s="208"/>
      <c r="G3" s="208"/>
      <c r="H3" s="208"/>
      <c r="I3" s="208"/>
      <c r="J3" s="208"/>
    </row>
    <row r="4" spans="1:10" ht="15" customHeight="1" x14ac:dyDescent="0.25">
      <c r="A4" s="217" t="s">
        <v>500</v>
      </c>
      <c r="B4" s="217"/>
      <c r="C4" s="217"/>
      <c r="D4" s="217"/>
      <c r="E4" s="217"/>
      <c r="F4" s="217"/>
      <c r="G4" s="217"/>
      <c r="H4" s="217"/>
      <c r="I4" s="208"/>
      <c r="J4" s="208"/>
    </row>
    <row r="5" spans="1:10" ht="26.25" customHeight="1" x14ac:dyDescent="0.2">
      <c r="A5" s="5" t="s">
        <v>158</v>
      </c>
      <c r="H5" s="141" t="str">
        <f>'BSSC Project Info'!E6</f>
        <v>Rev 6/2024</v>
      </c>
      <c r="I5" s="208"/>
      <c r="J5" s="208"/>
    </row>
    <row r="6" spans="1:10" ht="70.5" customHeight="1" x14ac:dyDescent="0.2">
      <c r="A6" s="212" t="s">
        <v>462</v>
      </c>
      <c r="B6" s="213"/>
      <c r="C6" s="213"/>
      <c r="D6" s="213"/>
      <c r="E6" s="213"/>
      <c r="F6" s="213"/>
      <c r="G6" s="213"/>
      <c r="H6" s="213"/>
      <c r="I6" s="213"/>
      <c r="J6" s="213"/>
    </row>
    <row r="7" spans="1:10" ht="5.25" customHeight="1" x14ac:dyDescent="0.2"/>
    <row r="8" spans="1:10" s="156" customFormat="1" ht="120" customHeight="1" x14ac:dyDescent="0.2">
      <c r="A8" s="204" t="s">
        <v>523</v>
      </c>
      <c r="B8" s="214"/>
      <c r="C8" s="214"/>
      <c r="D8" s="214"/>
      <c r="E8" s="214"/>
      <c r="F8" s="214"/>
      <c r="G8" s="214"/>
      <c r="H8" s="214"/>
      <c r="I8" s="214"/>
      <c r="J8" s="214"/>
    </row>
    <row r="9" spans="1:10" s="156" customFormat="1" ht="5.25" customHeight="1" x14ac:dyDescent="0.2"/>
    <row r="10" spans="1:10" ht="54" customHeight="1" x14ac:dyDescent="0.2">
      <c r="A10" s="204" t="s">
        <v>497</v>
      </c>
      <c r="B10" s="214"/>
      <c r="C10" s="214"/>
      <c r="D10" s="214"/>
      <c r="E10" s="214"/>
      <c r="F10" s="214"/>
      <c r="G10" s="214"/>
      <c r="H10" s="214"/>
      <c r="I10" s="214"/>
      <c r="J10" s="214"/>
    </row>
    <row r="11" spans="1:10" s="174" customFormat="1" ht="15" customHeight="1" x14ac:dyDescent="0.2">
      <c r="A11" s="170"/>
      <c r="B11" s="171"/>
      <c r="C11" s="171"/>
      <c r="D11" s="215" t="s">
        <v>496</v>
      </c>
      <c r="E11" s="216"/>
      <c r="F11" s="216"/>
      <c r="G11" s="216"/>
      <c r="H11" s="216"/>
      <c r="I11" s="171"/>
      <c r="J11" s="171"/>
    </row>
    <row r="12" spans="1:10" ht="1.5" customHeight="1" x14ac:dyDescent="0.2">
      <c r="A12" s="23"/>
      <c r="B12" s="23"/>
      <c r="C12" s="23"/>
      <c r="D12" s="23"/>
      <c r="E12" s="23"/>
      <c r="F12" s="23"/>
      <c r="G12" s="23"/>
      <c r="H12" s="23"/>
      <c r="I12" s="23"/>
      <c r="J12" s="23"/>
    </row>
    <row r="13" spans="1:10" ht="91.5" customHeight="1" x14ac:dyDescent="0.2">
      <c r="A13" s="221" t="s">
        <v>532</v>
      </c>
      <c r="B13" s="221"/>
      <c r="C13" s="221"/>
      <c r="D13" s="221"/>
      <c r="E13" s="221"/>
      <c r="F13" s="221"/>
      <c r="G13" s="221"/>
      <c r="H13" s="221"/>
      <c r="I13" s="221"/>
      <c r="J13" s="221"/>
    </row>
    <row r="14" spans="1:10" ht="4.5" customHeight="1" x14ac:dyDescent="0.2">
      <c r="A14" s="23"/>
      <c r="B14" s="23"/>
      <c r="C14" s="23"/>
      <c r="D14" s="23"/>
      <c r="E14" s="23"/>
      <c r="F14" s="23"/>
      <c r="G14" s="23"/>
      <c r="H14" s="23"/>
      <c r="I14" s="23"/>
      <c r="J14" s="23"/>
    </row>
    <row r="15" spans="1:10" ht="3" customHeight="1" x14ac:dyDescent="0.2">
      <c r="A15" s="23"/>
      <c r="B15" s="23"/>
      <c r="C15" s="23"/>
      <c r="D15" s="23"/>
      <c r="E15" s="23"/>
      <c r="F15" s="23"/>
      <c r="G15" s="23"/>
      <c r="H15" s="23"/>
      <c r="I15" s="23"/>
      <c r="J15" s="23"/>
    </row>
    <row r="16" spans="1:10" ht="40.5" customHeight="1" x14ac:dyDescent="0.2">
      <c r="A16" s="205" t="s">
        <v>395</v>
      </c>
      <c r="B16" s="206"/>
      <c r="C16" s="206"/>
      <c r="D16" s="206"/>
      <c r="E16" s="206"/>
      <c r="F16" s="206"/>
      <c r="G16" s="206"/>
      <c r="H16" s="206"/>
      <c r="I16" s="206"/>
      <c r="J16" s="206"/>
    </row>
    <row r="17" spans="1:10" ht="42" customHeight="1" x14ac:dyDescent="0.2">
      <c r="A17" s="204" t="s">
        <v>478</v>
      </c>
      <c r="B17" s="214"/>
      <c r="C17" s="214"/>
      <c r="D17" s="214"/>
      <c r="E17" s="214"/>
      <c r="F17" s="214"/>
      <c r="G17" s="214"/>
      <c r="H17" s="214"/>
      <c r="I17" s="214"/>
      <c r="J17" s="214"/>
    </row>
    <row r="18" spans="1:10" x14ac:dyDescent="0.2">
      <c r="A18" s="5" t="s">
        <v>258</v>
      </c>
      <c r="B18" s="23"/>
      <c r="C18" s="23"/>
      <c r="D18" s="65"/>
      <c r="E18" s="23"/>
      <c r="F18" s="23"/>
      <c r="G18" s="23"/>
      <c r="H18" s="23"/>
      <c r="I18" s="23"/>
      <c r="J18" s="23"/>
    </row>
    <row r="19" spans="1:10" ht="25.5" customHeight="1" x14ac:dyDescent="0.2">
      <c r="A19" s="205" t="s">
        <v>463</v>
      </c>
      <c r="B19" s="206"/>
      <c r="C19" s="206"/>
      <c r="D19" s="206"/>
      <c r="E19" s="206"/>
      <c r="F19" s="206"/>
      <c r="G19" s="206"/>
      <c r="H19" s="206"/>
      <c r="I19" s="206"/>
      <c r="J19" s="206"/>
    </row>
    <row r="20" spans="1:10" ht="0.75" customHeight="1" x14ac:dyDescent="0.2">
      <c r="A20" s="23"/>
      <c r="B20" s="23"/>
      <c r="C20" s="23"/>
      <c r="D20" s="23"/>
      <c r="E20" s="23"/>
      <c r="F20" s="23"/>
      <c r="G20" s="23"/>
      <c r="H20" s="23"/>
      <c r="I20" s="23"/>
      <c r="J20" s="23"/>
    </row>
    <row r="21" spans="1:10" ht="25.5" customHeight="1" x14ac:dyDescent="0.2">
      <c r="A21" s="205" t="s">
        <v>535</v>
      </c>
      <c r="B21" s="206"/>
      <c r="C21" s="206"/>
      <c r="D21" s="206"/>
      <c r="E21" s="206"/>
      <c r="F21" s="206"/>
      <c r="G21" s="206"/>
      <c r="H21" s="206"/>
      <c r="I21" s="206"/>
      <c r="J21" s="206"/>
    </row>
    <row r="22" spans="1:10" ht="3" customHeight="1" x14ac:dyDescent="0.2">
      <c r="A22" s="23"/>
      <c r="B22" s="23"/>
      <c r="C22" s="23"/>
      <c r="D22" s="23"/>
      <c r="E22" s="23"/>
      <c r="F22" s="23"/>
      <c r="G22" s="23"/>
      <c r="H22" s="23"/>
      <c r="I22" s="23"/>
      <c r="J22" s="23"/>
    </row>
    <row r="23" spans="1:10" x14ac:dyDescent="0.2">
      <c r="D23" s="209" t="s">
        <v>259</v>
      </c>
      <c r="E23" s="210"/>
      <c r="F23" s="211"/>
      <c r="G23" s="209" t="s">
        <v>260</v>
      </c>
      <c r="H23" s="210"/>
      <c r="I23" s="211"/>
    </row>
    <row r="24" spans="1:10" x14ac:dyDescent="0.2">
      <c r="D24" s="218">
        <v>45458</v>
      </c>
      <c r="E24" s="219"/>
      <c r="F24" s="220"/>
      <c r="G24" s="218">
        <v>45511</v>
      </c>
      <c r="H24" s="219"/>
      <c r="I24" s="220"/>
    </row>
    <row r="25" spans="1:10" x14ac:dyDescent="0.2">
      <c r="D25" s="218">
        <v>45550</v>
      </c>
      <c r="E25" s="219"/>
      <c r="F25" s="220"/>
      <c r="G25" s="218">
        <v>45602</v>
      </c>
      <c r="H25" s="219"/>
      <c r="I25" s="220"/>
    </row>
    <row r="26" spans="1:10" x14ac:dyDescent="0.2">
      <c r="D26" s="218">
        <v>45641</v>
      </c>
      <c r="E26" s="219"/>
      <c r="F26" s="220"/>
      <c r="G26" s="218">
        <v>45693</v>
      </c>
      <c r="H26" s="219"/>
      <c r="I26" s="220"/>
    </row>
    <row r="27" spans="1:10" x14ac:dyDescent="0.2">
      <c r="D27" s="218">
        <v>45731</v>
      </c>
      <c r="E27" s="219"/>
      <c r="F27" s="220"/>
      <c r="G27" s="218">
        <v>45784</v>
      </c>
      <c r="H27" s="219"/>
      <c r="I27" s="220"/>
    </row>
    <row r="28" spans="1:10" ht="6.75" customHeight="1" x14ac:dyDescent="0.2">
      <c r="A28" s="23"/>
      <c r="B28" s="23"/>
      <c r="C28" s="23"/>
      <c r="D28" s="23"/>
      <c r="E28" s="23"/>
      <c r="F28" s="23"/>
      <c r="G28" s="23"/>
      <c r="H28" s="23"/>
      <c r="I28" s="23"/>
      <c r="J28" s="23"/>
    </row>
    <row r="29" spans="1:10" ht="38.25" customHeight="1" x14ac:dyDescent="0.2">
      <c r="A29" s="205" t="s">
        <v>533</v>
      </c>
      <c r="B29" s="206"/>
      <c r="C29" s="206"/>
      <c r="D29" s="206"/>
      <c r="E29" s="206"/>
      <c r="F29" s="206"/>
      <c r="G29" s="206"/>
      <c r="H29" s="206"/>
      <c r="I29" s="206"/>
      <c r="J29" s="206"/>
    </row>
    <row r="30" spans="1:10" ht="3" customHeight="1" x14ac:dyDescent="0.2"/>
    <row r="31" spans="1:10" ht="51" customHeight="1" x14ac:dyDescent="0.2">
      <c r="A31" s="205" t="s">
        <v>464</v>
      </c>
      <c r="B31" s="206"/>
      <c r="C31" s="206"/>
      <c r="D31" s="206"/>
      <c r="E31" s="206"/>
      <c r="F31" s="206"/>
      <c r="G31" s="206"/>
      <c r="H31" s="206"/>
      <c r="I31" s="206"/>
      <c r="J31" s="206"/>
    </row>
    <row r="32" spans="1:10" ht="3.75" customHeight="1" x14ac:dyDescent="0.2"/>
    <row r="33" spans="1:10" ht="44.25" customHeight="1" x14ac:dyDescent="0.2">
      <c r="A33" s="204" t="s">
        <v>424</v>
      </c>
      <c r="B33" s="204"/>
      <c r="C33" s="204"/>
      <c r="D33" s="204"/>
      <c r="E33" s="204"/>
      <c r="F33" s="204"/>
      <c r="G33" s="204"/>
      <c r="H33" s="204"/>
      <c r="I33" s="204"/>
      <c r="J33" s="204"/>
    </row>
    <row r="34" spans="1:10" ht="3.75" customHeight="1" x14ac:dyDescent="0.2">
      <c r="A34" s="204"/>
      <c r="B34" s="204"/>
      <c r="C34" s="204"/>
      <c r="D34" s="204"/>
      <c r="E34" s="204"/>
      <c r="F34" s="204"/>
      <c r="G34" s="204"/>
      <c r="H34" s="204"/>
      <c r="I34" s="204"/>
      <c r="J34" s="204"/>
    </row>
    <row r="35" spans="1:10" ht="0.75" customHeight="1" x14ac:dyDescent="0.2">
      <c r="A35" s="204"/>
      <c r="B35" s="204"/>
      <c r="C35" s="204"/>
      <c r="D35" s="204"/>
      <c r="E35" s="204"/>
      <c r="F35" s="204"/>
      <c r="G35" s="204"/>
      <c r="H35" s="204"/>
      <c r="I35" s="204"/>
      <c r="J35" s="204"/>
    </row>
    <row r="36" spans="1:10" ht="9.75" customHeight="1" x14ac:dyDescent="0.2">
      <c r="A36" s="204"/>
      <c r="B36" s="204"/>
      <c r="C36" s="204"/>
      <c r="D36" s="204"/>
      <c r="E36" s="204"/>
      <c r="F36" s="204"/>
      <c r="G36" s="204"/>
      <c r="H36" s="204"/>
      <c r="I36" s="204"/>
      <c r="J36" s="204"/>
    </row>
    <row r="37" spans="1:10" ht="3.75" customHeight="1" x14ac:dyDescent="0.2"/>
    <row r="38" spans="1:10" ht="5.25" customHeight="1" x14ac:dyDescent="0.2"/>
    <row r="39" spans="1:10" s="153" customFormat="1" ht="47.25" customHeight="1" x14ac:dyDescent="0.2">
      <c r="A39" s="204" t="s">
        <v>465</v>
      </c>
      <c r="B39" s="214"/>
      <c r="C39" s="214"/>
      <c r="D39" s="214"/>
      <c r="E39" s="214"/>
      <c r="F39" s="214"/>
      <c r="G39" s="214"/>
      <c r="H39" s="214"/>
      <c r="I39" s="214"/>
      <c r="J39" s="214"/>
    </row>
    <row r="40" spans="1:10" ht="51" customHeight="1" x14ac:dyDescent="0.2">
      <c r="A40" s="204" t="s">
        <v>185</v>
      </c>
      <c r="B40" s="214"/>
      <c r="C40" s="214"/>
      <c r="D40" s="214"/>
      <c r="E40" s="214"/>
      <c r="F40" s="214"/>
      <c r="G40" s="214"/>
      <c r="H40" s="214"/>
      <c r="I40" s="214"/>
      <c r="J40" s="214"/>
    </row>
  </sheetData>
  <sheetProtection algorithmName="SHA-512" hashValue="KbYzEvE1sXtkYiWpNVjImZUvfeVG6LcsRORO6gzyMRQh+IZCCRvop+xCflngfLBBuooPYtt33nTrSDfiNzWrWg==" saltValue="ODCrnpUwlYUUb370R5wtNw==" spinCount="100000" sheet="1" objects="1"/>
  <mergeCells count="29">
    <mergeCell ref="A40:J40"/>
    <mergeCell ref="G24:I24"/>
    <mergeCell ref="A17:J17"/>
    <mergeCell ref="A13:J13"/>
    <mergeCell ref="G27:I27"/>
    <mergeCell ref="G25:I25"/>
    <mergeCell ref="G26:I26"/>
    <mergeCell ref="A16:J16"/>
    <mergeCell ref="D25:F25"/>
    <mergeCell ref="D26:F26"/>
    <mergeCell ref="D24:F24"/>
    <mergeCell ref="A21:J21"/>
    <mergeCell ref="D27:F27"/>
    <mergeCell ref="A39:J39"/>
    <mergeCell ref="A33:J36"/>
    <mergeCell ref="A29:J29"/>
    <mergeCell ref="A31:J31"/>
    <mergeCell ref="A1:H1"/>
    <mergeCell ref="A3:H3"/>
    <mergeCell ref="D23:F23"/>
    <mergeCell ref="A19:J19"/>
    <mergeCell ref="A6:J6"/>
    <mergeCell ref="A10:J10"/>
    <mergeCell ref="G23:I23"/>
    <mergeCell ref="I1:J5"/>
    <mergeCell ref="A8:J8"/>
    <mergeCell ref="D11:H11"/>
    <mergeCell ref="A2:H2"/>
    <mergeCell ref="A4:H4"/>
  </mergeCells>
  <phoneticPr fontId="1" type="noConversion"/>
  <hyperlinks>
    <hyperlink ref="D11" r:id="rId1" xr:uid="{F0759ED7-5E28-4AAC-9129-42D11BEA1AA1}"/>
  </hyperlinks>
  <pageMargins left="0.5" right="0.5" top="0.25" bottom="0.25" header="0.25" footer="0.25"/>
  <pageSetup orientation="portrait"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S146"/>
  <sheetViews>
    <sheetView zoomScaleNormal="100" workbookViewId="0">
      <selection activeCell="M4" sqref="M4"/>
    </sheetView>
  </sheetViews>
  <sheetFormatPr defaultRowHeight="12.75" x14ac:dyDescent="0.2"/>
  <cols>
    <col min="4" max="4" width="10.140625" bestFit="1" customWidth="1"/>
    <col min="10" max="10" width="11.140625" customWidth="1"/>
    <col min="12" max="12" width="10.5703125" hidden="1" customWidth="1"/>
    <col min="13" max="13" width="10.5703125" customWidth="1"/>
  </cols>
  <sheetData>
    <row r="1" spans="1:10" ht="15" customHeight="1" x14ac:dyDescent="0.2">
      <c r="A1" s="227" t="s">
        <v>499</v>
      </c>
      <c r="B1" s="227"/>
      <c r="C1" s="227"/>
      <c r="D1" s="227"/>
      <c r="E1" s="227"/>
      <c r="F1" s="227"/>
      <c r="G1" s="227"/>
      <c r="H1" s="226"/>
      <c r="I1" s="226"/>
      <c r="J1" s="226"/>
    </row>
    <row r="2" spans="1:10" s="188" customFormat="1" ht="15" customHeight="1" x14ac:dyDescent="0.2">
      <c r="A2" s="228" t="s">
        <v>384</v>
      </c>
      <c r="B2" s="228"/>
      <c r="C2" s="228"/>
      <c r="D2" s="228"/>
      <c r="E2" s="228"/>
      <c r="F2" s="228"/>
      <c r="G2" s="228"/>
      <c r="H2" s="226"/>
      <c r="I2" s="226"/>
      <c r="J2" s="226"/>
    </row>
    <row r="3" spans="1:10" ht="15" customHeight="1" x14ac:dyDescent="0.2">
      <c r="A3" s="228" t="s">
        <v>506</v>
      </c>
      <c r="B3" s="228"/>
      <c r="C3" s="228"/>
      <c r="D3" s="228"/>
      <c r="E3" s="228"/>
      <c r="F3" s="228"/>
      <c r="G3" s="228"/>
      <c r="H3" s="226"/>
      <c r="I3" s="226"/>
      <c r="J3" s="226"/>
    </row>
    <row r="4" spans="1:10" ht="15" customHeight="1" x14ac:dyDescent="0.25">
      <c r="A4" s="19"/>
      <c r="D4" s="3" t="s">
        <v>504</v>
      </c>
      <c r="F4" s="225"/>
      <c r="G4" s="225"/>
      <c r="H4" s="226"/>
      <c r="I4" s="226"/>
      <c r="J4" s="226"/>
    </row>
    <row r="5" spans="1:10" x14ac:dyDescent="0.2">
      <c r="A5" s="4" t="s">
        <v>5</v>
      </c>
      <c r="B5" s="238"/>
      <c r="C5" s="239"/>
      <c r="D5" s="190"/>
      <c r="E5" s="189" t="s">
        <v>503</v>
      </c>
      <c r="F5" s="237"/>
      <c r="G5" s="237"/>
      <c r="H5" s="226"/>
      <c r="I5" s="226"/>
      <c r="J5" s="226"/>
    </row>
    <row r="6" spans="1:10" ht="12" customHeight="1" x14ac:dyDescent="0.2">
      <c r="A6" s="229" t="s">
        <v>505</v>
      </c>
      <c r="B6" s="229"/>
      <c r="C6" s="229"/>
      <c r="D6" s="229"/>
      <c r="E6" s="45" t="s">
        <v>534</v>
      </c>
      <c r="F6" s="45"/>
      <c r="H6" s="226"/>
      <c r="I6" s="226"/>
      <c r="J6" s="226"/>
    </row>
    <row r="7" spans="1:10" x14ac:dyDescent="0.2">
      <c r="A7" s="29" t="s">
        <v>159</v>
      </c>
      <c r="B7" s="27"/>
      <c r="C7" s="27"/>
      <c r="D7" s="27"/>
      <c r="E7" s="27"/>
      <c r="F7" s="27"/>
      <c r="G7" s="27"/>
      <c r="H7" s="27"/>
      <c r="I7" s="27"/>
      <c r="J7" s="27"/>
    </row>
    <row r="8" spans="1:10" x14ac:dyDescent="0.2">
      <c r="A8" s="49" t="s">
        <v>393</v>
      </c>
      <c r="B8" s="9"/>
      <c r="C8" s="9"/>
      <c r="D8" s="9"/>
      <c r="E8" s="9"/>
      <c r="F8" s="9"/>
      <c r="G8" s="9"/>
      <c r="H8" s="9"/>
      <c r="I8" s="9"/>
      <c r="J8" s="15"/>
    </row>
    <row r="9" spans="1:10" ht="15.95" customHeight="1" x14ac:dyDescent="0.25">
      <c r="A9" s="230"/>
      <c r="B9" s="231"/>
      <c r="C9" s="231"/>
      <c r="D9" s="231"/>
      <c r="E9" s="231"/>
      <c r="F9" s="231"/>
      <c r="G9" s="231"/>
      <c r="H9" s="231"/>
      <c r="I9" s="231"/>
      <c r="J9" s="232"/>
    </row>
    <row r="10" spans="1:10" x14ac:dyDescent="0.2">
      <c r="A10" s="8" t="s">
        <v>363</v>
      </c>
      <c r="B10" s="9"/>
      <c r="C10" s="9"/>
      <c r="D10" s="236" t="s">
        <v>365</v>
      </c>
      <c r="E10" s="236"/>
      <c r="F10" s="235" t="s">
        <v>364</v>
      </c>
      <c r="G10" s="235"/>
      <c r="H10" s="235"/>
      <c r="I10" s="9"/>
      <c r="J10" s="15"/>
    </row>
    <row r="11" spans="1:10" ht="15.95" customHeight="1" x14ac:dyDescent="0.2">
      <c r="A11" s="240"/>
      <c r="B11" s="241"/>
      <c r="C11" s="241"/>
      <c r="D11" s="241"/>
      <c r="E11" s="241"/>
      <c r="F11" s="241"/>
      <c r="G11" s="241"/>
      <c r="H11" s="241"/>
      <c r="I11" s="241"/>
      <c r="J11" s="242"/>
    </row>
    <row r="12" spans="1:10" s="155" customFormat="1" ht="55.5" customHeight="1" x14ac:dyDescent="0.2">
      <c r="A12" s="246" t="s">
        <v>524</v>
      </c>
      <c r="B12" s="247"/>
      <c r="C12" s="247"/>
      <c r="D12" s="247"/>
      <c r="E12" s="247"/>
      <c r="F12" s="247"/>
      <c r="G12" s="247"/>
      <c r="H12" s="247"/>
      <c r="I12" s="247"/>
      <c r="J12" s="248"/>
    </row>
    <row r="13" spans="1:10" x14ac:dyDescent="0.2">
      <c r="A13" s="10" t="s">
        <v>7</v>
      </c>
      <c r="B13" s="11"/>
      <c r="C13" s="11"/>
      <c r="D13" s="11"/>
      <c r="E13" s="11" t="s">
        <v>8</v>
      </c>
      <c r="F13" s="11"/>
      <c r="G13" s="11"/>
      <c r="H13" s="11" t="s">
        <v>10</v>
      </c>
      <c r="I13" s="11" t="s">
        <v>11</v>
      </c>
      <c r="J13" s="13"/>
    </row>
    <row r="14" spans="1:10" ht="15.95" customHeight="1" x14ac:dyDescent="0.2">
      <c r="A14" s="240"/>
      <c r="B14" s="241"/>
      <c r="C14" s="241"/>
      <c r="D14" s="242"/>
      <c r="E14" s="240"/>
      <c r="F14" s="241"/>
      <c r="G14" s="242"/>
      <c r="H14" s="107"/>
      <c r="I14" s="250"/>
      <c r="J14" s="252"/>
    </row>
    <row r="15" spans="1:10" x14ac:dyDescent="0.2">
      <c r="A15" s="10" t="s">
        <v>189</v>
      </c>
      <c r="B15" s="11"/>
      <c r="C15" s="11"/>
      <c r="D15" s="11"/>
      <c r="E15" s="11" t="s">
        <v>8</v>
      </c>
      <c r="F15" s="11"/>
      <c r="G15" s="11"/>
      <c r="H15" s="11" t="s">
        <v>10</v>
      </c>
      <c r="I15" s="11" t="s">
        <v>11</v>
      </c>
      <c r="J15" s="13"/>
    </row>
    <row r="16" spans="1:10" ht="15.95" customHeight="1" x14ac:dyDescent="0.2">
      <c r="A16" s="240"/>
      <c r="B16" s="241"/>
      <c r="C16" s="241"/>
      <c r="D16" s="242"/>
      <c r="E16" s="240"/>
      <c r="F16" s="241"/>
      <c r="G16" s="242"/>
      <c r="H16" s="107"/>
      <c r="I16" s="259"/>
      <c r="J16" s="252"/>
    </row>
    <row r="17" spans="1:18" x14ac:dyDescent="0.2">
      <c r="A17" s="10" t="s">
        <v>12</v>
      </c>
      <c r="B17" s="11"/>
      <c r="C17" s="11"/>
      <c r="D17" s="235" t="s">
        <v>360</v>
      </c>
      <c r="E17" s="235"/>
      <c r="F17" s="11" t="s">
        <v>13</v>
      </c>
      <c r="G17" s="11"/>
      <c r="H17" s="11"/>
      <c r="I17" s="11" t="s">
        <v>25</v>
      </c>
      <c r="J17" s="13"/>
    </row>
    <row r="18" spans="1:18" ht="15.95" customHeight="1" x14ac:dyDescent="0.2">
      <c r="A18" s="243"/>
      <c r="B18" s="244"/>
      <c r="C18" s="245"/>
      <c r="D18" s="243"/>
      <c r="E18" s="249"/>
      <c r="F18" s="222"/>
      <c r="G18" s="260"/>
      <c r="H18" s="261"/>
      <c r="I18" s="222"/>
      <c r="J18" s="224"/>
    </row>
    <row r="19" spans="1:18" ht="12.75" customHeight="1" x14ac:dyDescent="0.2">
      <c r="A19" s="253" t="s">
        <v>9</v>
      </c>
      <c r="B19" s="254"/>
      <c r="C19" s="256" t="s">
        <v>419</v>
      </c>
      <c r="D19" s="256"/>
      <c r="E19" s="256"/>
      <c r="F19" s="135"/>
      <c r="G19" s="269" t="s">
        <v>417</v>
      </c>
      <c r="H19" s="269"/>
      <c r="I19" s="269"/>
      <c r="J19" s="270"/>
    </row>
    <row r="20" spans="1:18" ht="15.95" customHeight="1" x14ac:dyDescent="0.2">
      <c r="A20" s="255"/>
      <c r="B20" s="255"/>
      <c r="C20" s="256" t="s">
        <v>420</v>
      </c>
      <c r="D20" s="256"/>
      <c r="E20" s="138"/>
      <c r="F20" s="136"/>
      <c r="G20" s="271" t="s">
        <v>418</v>
      </c>
      <c r="H20" s="271"/>
      <c r="I20" s="272"/>
      <c r="J20" s="137"/>
    </row>
    <row r="21" spans="1:18" x14ac:dyDescent="0.2">
      <c r="A21" s="55" t="s">
        <v>373</v>
      </c>
      <c r="B21" s="48" t="s">
        <v>380</v>
      </c>
      <c r="C21" s="11"/>
      <c r="D21" s="11"/>
      <c r="E21" s="11"/>
      <c r="F21" s="48" t="s">
        <v>146</v>
      </c>
      <c r="G21" s="11"/>
      <c r="H21" s="11"/>
      <c r="I21" s="48" t="s">
        <v>147</v>
      </c>
      <c r="J21" s="13"/>
    </row>
    <row r="22" spans="1:18" ht="15.95" customHeight="1" x14ac:dyDescent="0.2">
      <c r="A22" s="107"/>
      <c r="B22" s="233"/>
      <c r="C22" s="234"/>
      <c r="D22" s="234"/>
      <c r="E22" s="234"/>
      <c r="F22" s="233"/>
      <c r="G22" s="234"/>
      <c r="H22" s="234"/>
      <c r="I22" s="250"/>
      <c r="J22" s="251"/>
    </row>
    <row r="23" spans="1:18" x14ac:dyDescent="0.2">
      <c r="A23" s="10" t="s">
        <v>148</v>
      </c>
      <c r="B23" s="11"/>
      <c r="C23" s="11"/>
      <c r="D23" s="11"/>
      <c r="E23" s="11"/>
      <c r="F23" s="11" t="s">
        <v>149</v>
      </c>
      <c r="G23" s="11"/>
      <c r="H23" s="11"/>
      <c r="I23" s="11"/>
      <c r="J23" s="13"/>
    </row>
    <row r="24" spans="1:18" ht="15.95" customHeight="1" x14ac:dyDescent="0.2">
      <c r="A24" s="276"/>
      <c r="B24" s="223"/>
      <c r="C24" s="223"/>
      <c r="D24" s="223"/>
      <c r="E24" s="224"/>
      <c r="F24" s="222"/>
      <c r="G24" s="223"/>
      <c r="H24" s="223"/>
      <c r="I24" s="223"/>
      <c r="J24" s="224"/>
    </row>
    <row r="25" spans="1:18" ht="42" customHeight="1" x14ac:dyDescent="0.2">
      <c r="A25" s="264" t="s">
        <v>154</v>
      </c>
      <c r="B25" s="265"/>
      <c r="C25" s="265"/>
      <c r="D25" s="265"/>
      <c r="E25" s="265"/>
      <c r="F25" s="265"/>
      <c r="G25" s="265"/>
      <c r="H25" s="265"/>
      <c r="I25" s="265"/>
      <c r="J25" s="266"/>
    </row>
    <row r="26" spans="1:18" x14ac:dyDescent="0.2">
      <c r="A26" s="22"/>
      <c r="B26" s="6" t="s">
        <v>156</v>
      </c>
      <c r="C26" s="7"/>
      <c r="D26" s="7"/>
      <c r="E26" s="7"/>
      <c r="F26" s="7"/>
      <c r="G26" s="7"/>
      <c r="H26" s="7"/>
      <c r="I26" s="7"/>
      <c r="J26" s="16"/>
    </row>
    <row r="27" spans="1:18" ht="32.1" customHeight="1" x14ac:dyDescent="0.2">
      <c r="A27" s="240"/>
      <c r="B27" s="241"/>
      <c r="C27" s="241"/>
      <c r="D27" s="241"/>
      <c r="E27" s="241"/>
      <c r="F27" s="241"/>
      <c r="G27" s="241"/>
      <c r="H27" s="241"/>
      <c r="I27" s="241"/>
      <c r="J27" s="242"/>
      <c r="R27" s="39"/>
    </row>
    <row r="28" spans="1:18" ht="15.95" customHeight="1" x14ac:dyDescent="0.2">
      <c r="A28" s="273"/>
      <c r="B28" s="274"/>
      <c r="C28" s="274"/>
      <c r="D28" s="274"/>
      <c r="E28" s="274"/>
      <c r="F28" s="274"/>
      <c r="G28" s="274"/>
      <c r="H28" s="274"/>
      <c r="I28" s="274"/>
      <c r="J28" s="275"/>
    </row>
    <row r="29" spans="1:18" x14ac:dyDescent="0.2">
      <c r="A29" s="29" t="s">
        <v>150</v>
      </c>
      <c r="B29" s="27"/>
      <c r="C29" s="27"/>
      <c r="D29" s="27"/>
      <c r="E29" s="93"/>
      <c r="F29" s="27"/>
      <c r="G29" s="27"/>
      <c r="H29" s="27"/>
      <c r="I29" s="27"/>
      <c r="J29" s="27"/>
    </row>
    <row r="30" spans="1:18" ht="63.75" customHeight="1" x14ac:dyDescent="0.2">
      <c r="A30" s="277" t="s">
        <v>507</v>
      </c>
      <c r="B30" s="278"/>
      <c r="C30" s="278"/>
      <c r="D30" s="278"/>
      <c r="E30" s="278"/>
      <c r="F30" s="278"/>
      <c r="G30" s="278"/>
      <c r="H30" s="278"/>
      <c r="I30" s="278"/>
      <c r="J30" s="279"/>
    </row>
    <row r="31" spans="1:18" ht="3" customHeight="1" x14ac:dyDescent="0.2">
      <c r="A31" s="43"/>
      <c r="B31" s="7"/>
      <c r="C31" s="7"/>
      <c r="D31" s="7"/>
      <c r="E31" s="7"/>
      <c r="F31" s="7"/>
      <c r="G31" s="7"/>
      <c r="H31" s="7"/>
      <c r="I31" s="7"/>
      <c r="J31" s="16"/>
    </row>
    <row r="32" spans="1:18" ht="25.5" customHeight="1" x14ac:dyDescent="0.2">
      <c r="A32" s="262" t="s">
        <v>479</v>
      </c>
      <c r="B32" s="263"/>
      <c r="C32" s="263"/>
      <c r="D32" s="175" t="s">
        <v>184</v>
      </c>
      <c r="E32" s="257" t="s">
        <v>480</v>
      </c>
      <c r="F32" s="258"/>
      <c r="G32" s="258"/>
      <c r="H32" s="257" t="s">
        <v>481</v>
      </c>
      <c r="I32" s="258"/>
      <c r="J32" s="176" t="s">
        <v>151</v>
      </c>
    </row>
    <row r="33" spans="1:10" ht="25.5" customHeight="1" x14ac:dyDescent="0.2">
      <c r="A33" s="222"/>
      <c r="B33" s="223"/>
      <c r="C33" s="224"/>
      <c r="D33" s="177"/>
      <c r="E33" s="222"/>
      <c r="F33" s="260"/>
      <c r="G33" s="261"/>
      <c r="H33" s="267"/>
      <c r="I33" s="268"/>
      <c r="J33" s="20"/>
    </row>
    <row r="34" spans="1:10" ht="25.5" customHeight="1" x14ac:dyDescent="0.2">
      <c r="A34" s="222"/>
      <c r="B34" s="223"/>
      <c r="C34" s="224"/>
      <c r="D34" s="177"/>
      <c r="E34" s="222"/>
      <c r="F34" s="260"/>
      <c r="G34" s="261"/>
      <c r="H34" s="267"/>
      <c r="I34" s="268"/>
      <c r="J34" s="20"/>
    </row>
    <row r="35" spans="1:10" ht="25.5" customHeight="1" x14ac:dyDescent="0.2">
      <c r="A35" s="222"/>
      <c r="B35" s="223"/>
      <c r="C35" s="224"/>
      <c r="D35" s="178"/>
      <c r="E35" s="222"/>
      <c r="F35" s="260"/>
      <c r="G35" s="261"/>
      <c r="H35" s="267"/>
      <c r="I35" s="268"/>
      <c r="J35" s="20"/>
    </row>
    <row r="36" spans="1:10" ht="25.5" customHeight="1" x14ac:dyDescent="0.2">
      <c r="A36" s="222"/>
      <c r="B36" s="223"/>
      <c r="C36" s="224"/>
      <c r="D36" s="177"/>
      <c r="E36" s="222"/>
      <c r="F36" s="260"/>
      <c r="G36" s="261"/>
      <c r="H36" s="267"/>
      <c r="I36" s="268"/>
      <c r="J36" s="20"/>
    </row>
    <row r="37" spans="1:10" ht="25.5" customHeight="1" x14ac:dyDescent="0.2">
      <c r="A37" s="222"/>
      <c r="B37" s="223"/>
      <c r="C37" s="224"/>
      <c r="D37" s="177"/>
      <c r="E37" s="222"/>
      <c r="F37" s="260"/>
      <c r="G37" s="261"/>
      <c r="H37" s="267"/>
      <c r="I37" s="268"/>
      <c r="J37" s="20"/>
    </row>
    <row r="38" spans="1:10" x14ac:dyDescent="0.2">
      <c r="A38" s="385" t="s">
        <v>366</v>
      </c>
      <c r="B38" s="386"/>
      <c r="C38" s="386"/>
      <c r="D38" s="386"/>
      <c r="E38" s="387"/>
      <c r="F38" s="119" t="s">
        <v>508</v>
      </c>
      <c r="G38" s="346"/>
      <c r="H38" s="347"/>
      <c r="I38" s="347"/>
      <c r="J38" s="348"/>
    </row>
    <row r="39" spans="1:10" x14ac:dyDescent="0.2">
      <c r="A39" s="119" t="s">
        <v>509</v>
      </c>
      <c r="B39" s="276"/>
      <c r="C39" s="223"/>
      <c r="D39" s="223"/>
      <c r="E39" s="224"/>
      <c r="F39" s="119" t="s">
        <v>510</v>
      </c>
      <c r="G39" s="346"/>
      <c r="H39" s="347"/>
      <c r="I39" s="347"/>
      <c r="J39" s="348"/>
    </row>
    <row r="40" spans="1:10" x14ac:dyDescent="0.2">
      <c r="A40" s="119" t="s">
        <v>511</v>
      </c>
      <c r="B40" s="276"/>
      <c r="C40" s="223"/>
      <c r="D40" s="223"/>
      <c r="E40" s="224"/>
      <c r="F40" s="119" t="s">
        <v>512</v>
      </c>
      <c r="G40" s="346"/>
      <c r="H40" s="347"/>
      <c r="I40" s="347"/>
      <c r="J40" s="348"/>
    </row>
    <row r="41" spans="1:10" s="174" customFormat="1" ht="52.5" customHeight="1" x14ac:dyDescent="0.2">
      <c r="A41" s="357" t="s">
        <v>513</v>
      </c>
      <c r="B41" s="358"/>
      <c r="C41" s="358"/>
      <c r="D41" s="358"/>
      <c r="E41" s="358"/>
      <c r="F41" s="358"/>
      <c r="G41" s="358"/>
      <c r="H41" s="358"/>
      <c r="I41" s="358"/>
      <c r="J41" s="359"/>
    </row>
    <row r="42" spans="1:10" s="174" customFormat="1" ht="39.75" customHeight="1" x14ac:dyDescent="0.2">
      <c r="A42" s="383" t="s">
        <v>482</v>
      </c>
      <c r="B42" s="362"/>
      <c r="C42" s="362"/>
      <c r="D42" s="179" t="s">
        <v>483</v>
      </c>
      <c r="E42" s="362" t="s">
        <v>484</v>
      </c>
      <c r="F42" s="384"/>
      <c r="G42" s="384"/>
      <c r="H42" s="362" t="s">
        <v>485</v>
      </c>
      <c r="I42" s="362"/>
      <c r="J42" s="180" t="s">
        <v>151</v>
      </c>
    </row>
    <row r="43" spans="1:10" s="174" customFormat="1" ht="25.5" customHeight="1" x14ac:dyDescent="0.2">
      <c r="A43" s="372"/>
      <c r="B43" s="372"/>
      <c r="C43" s="372"/>
      <c r="D43" s="181"/>
      <c r="E43" s="255"/>
      <c r="F43" s="373"/>
      <c r="G43" s="373"/>
      <c r="H43" s="374"/>
      <c r="I43" s="374"/>
      <c r="J43" s="182"/>
    </row>
    <row r="44" spans="1:10" s="174" customFormat="1" ht="25.5" customHeight="1" x14ac:dyDescent="0.2">
      <c r="A44" s="379"/>
      <c r="B44" s="379"/>
      <c r="C44" s="379"/>
      <c r="D44" s="183"/>
      <c r="E44" s="380"/>
      <c r="F44" s="381"/>
      <c r="G44" s="381"/>
      <c r="H44" s="382"/>
      <c r="I44" s="382"/>
      <c r="J44" s="184"/>
    </row>
    <row r="45" spans="1:10" s="174" customFormat="1" ht="65.25" customHeight="1" x14ac:dyDescent="0.2">
      <c r="A45" s="357" t="s">
        <v>514</v>
      </c>
      <c r="B45" s="358"/>
      <c r="C45" s="358"/>
      <c r="D45" s="358"/>
      <c r="E45" s="358"/>
      <c r="F45" s="358"/>
      <c r="G45" s="358"/>
      <c r="H45" s="358"/>
      <c r="I45" s="358"/>
      <c r="J45" s="359"/>
    </row>
    <row r="46" spans="1:10" s="174" customFormat="1" ht="25.5" customHeight="1" x14ac:dyDescent="0.2">
      <c r="A46" s="360" t="s">
        <v>486</v>
      </c>
      <c r="B46" s="361"/>
      <c r="C46" s="361"/>
      <c r="D46" s="179" t="s">
        <v>184</v>
      </c>
      <c r="E46" s="362" t="s">
        <v>487</v>
      </c>
      <c r="F46" s="362"/>
      <c r="G46" s="362"/>
      <c r="H46" s="362"/>
      <c r="I46" s="362" t="s">
        <v>481</v>
      </c>
      <c r="J46" s="363"/>
    </row>
    <row r="47" spans="1:10" s="174" customFormat="1" ht="25.5" customHeight="1" x14ac:dyDescent="0.2">
      <c r="A47" s="372"/>
      <c r="B47" s="372"/>
      <c r="C47" s="372"/>
      <c r="D47" s="181"/>
      <c r="E47" s="255"/>
      <c r="F47" s="373"/>
      <c r="G47" s="373"/>
      <c r="H47" s="373"/>
      <c r="I47" s="374"/>
      <c r="J47" s="374"/>
    </row>
    <row r="48" spans="1:10" s="174" customFormat="1" x14ac:dyDescent="0.2">
      <c r="A48" s="375" t="s">
        <v>515</v>
      </c>
      <c r="B48" s="376"/>
      <c r="C48" s="376"/>
      <c r="D48" s="376"/>
      <c r="E48" s="377"/>
      <c r="F48" s="378"/>
      <c r="G48" s="378"/>
      <c r="H48" s="378"/>
      <c r="I48" s="378"/>
      <c r="J48" s="249"/>
    </row>
    <row r="49" spans="1:12" ht="12.75" customHeight="1" x14ac:dyDescent="0.2">
      <c r="A49" s="286" t="s">
        <v>460</v>
      </c>
      <c r="B49" s="328"/>
      <c r="C49" s="328"/>
      <c r="D49" s="328"/>
      <c r="E49" s="328"/>
      <c r="F49" s="329"/>
      <c r="G49" s="159"/>
      <c r="H49" s="43"/>
      <c r="I49" s="154"/>
      <c r="J49" s="16"/>
    </row>
    <row r="50" spans="1:12" s="155" customFormat="1" x14ac:dyDescent="0.2">
      <c r="A50" s="364"/>
      <c r="B50" s="364"/>
      <c r="C50" s="364"/>
      <c r="D50" s="364"/>
      <c r="E50" s="364"/>
      <c r="F50" s="364"/>
      <c r="G50" s="365"/>
      <c r="H50" s="364"/>
      <c r="I50" s="364"/>
      <c r="J50" s="364"/>
    </row>
    <row r="51" spans="1:12" x14ac:dyDescent="0.2">
      <c r="A51" s="157" t="s">
        <v>204</v>
      </c>
      <c r="B51" s="158"/>
      <c r="C51" s="158"/>
      <c r="D51" s="158"/>
      <c r="E51" s="158"/>
      <c r="F51" s="158"/>
      <c r="G51" s="158"/>
      <c r="H51" s="158"/>
      <c r="I51" s="158"/>
      <c r="J51" s="158"/>
      <c r="L51" s="2"/>
    </row>
    <row r="52" spans="1:12" ht="12.75" customHeight="1" x14ac:dyDescent="0.2">
      <c r="A52" s="49" t="s">
        <v>202</v>
      </c>
      <c r="B52" s="9"/>
      <c r="C52" s="9"/>
      <c r="D52" s="54"/>
      <c r="E52" s="9"/>
      <c r="F52" s="54"/>
      <c r="G52" s="52"/>
      <c r="H52" s="54" t="s">
        <v>203</v>
      </c>
      <c r="I52" s="54"/>
      <c r="J52" s="15"/>
    </row>
    <row r="53" spans="1:12" ht="25.5" customHeight="1" x14ac:dyDescent="0.2">
      <c r="A53" s="240"/>
      <c r="B53" s="241"/>
      <c r="C53" s="241"/>
      <c r="D53" s="241"/>
      <c r="E53" s="241"/>
      <c r="F53" s="241"/>
      <c r="G53" s="241"/>
      <c r="H53" s="241"/>
      <c r="I53" s="241"/>
      <c r="J53" s="242"/>
    </row>
    <row r="54" spans="1:12" x14ac:dyDescent="0.2">
      <c r="A54" s="55" t="s">
        <v>398</v>
      </c>
      <c r="B54" s="11"/>
      <c r="C54" s="11"/>
      <c r="D54" s="48"/>
      <c r="E54" s="11"/>
      <c r="F54" s="11"/>
      <c r="G54" s="11"/>
      <c r="H54" s="11"/>
      <c r="I54" s="11"/>
      <c r="J54" s="13"/>
    </row>
    <row r="55" spans="1:12" x14ac:dyDescent="0.2">
      <c r="A55" s="366"/>
      <c r="B55" s="367"/>
      <c r="C55" s="367"/>
      <c r="D55" s="367"/>
      <c r="E55" s="368"/>
      <c r="F55" s="11"/>
      <c r="G55" s="11"/>
      <c r="H55" s="11"/>
      <c r="I55" s="11"/>
      <c r="J55" s="13"/>
    </row>
    <row r="56" spans="1:12" x14ac:dyDescent="0.2">
      <c r="A56" s="55" t="s">
        <v>195</v>
      </c>
      <c r="B56" s="11"/>
      <c r="C56" s="11"/>
      <c r="D56" s="48" t="s">
        <v>198</v>
      </c>
      <c r="E56" s="11"/>
      <c r="F56" s="11"/>
      <c r="G56" s="11"/>
      <c r="H56" s="11"/>
      <c r="I56" s="11"/>
      <c r="J56" s="13"/>
    </row>
    <row r="57" spans="1:12" ht="25.5" customHeight="1" x14ac:dyDescent="0.2">
      <c r="A57" s="250"/>
      <c r="B57" s="351"/>
      <c r="C57" s="251"/>
      <c r="D57" s="369"/>
      <c r="E57" s="370"/>
      <c r="F57" s="370"/>
      <c r="G57" s="370"/>
      <c r="H57" s="370"/>
      <c r="I57" s="370"/>
      <c r="J57" s="371"/>
    </row>
    <row r="58" spans="1:12" ht="3.75" customHeight="1" x14ac:dyDescent="0.2">
      <c r="A58" s="355"/>
      <c r="B58" s="356"/>
      <c r="C58" s="356"/>
      <c r="D58" s="356"/>
      <c r="E58" s="356"/>
      <c r="F58" s="356"/>
      <c r="G58" s="126"/>
      <c r="H58" s="126"/>
      <c r="I58" s="126"/>
      <c r="J58" s="127"/>
    </row>
    <row r="59" spans="1:12" ht="15" customHeight="1" x14ac:dyDescent="0.2">
      <c r="A59" s="50" t="s">
        <v>396</v>
      </c>
      <c r="B59" s="51"/>
      <c r="C59" s="51"/>
      <c r="D59" s="51"/>
      <c r="E59" s="51"/>
      <c r="F59" s="51"/>
      <c r="G59" s="128"/>
      <c r="H59" s="128"/>
      <c r="I59" s="128"/>
      <c r="J59" s="130" t="str">
        <f>IF(A57="Nonretail Service or Technology","This question is mandatory for your application","")</f>
        <v/>
      </c>
    </row>
    <row r="60" spans="1:12" ht="25.5" customHeight="1" x14ac:dyDescent="0.2">
      <c r="A60" s="139"/>
      <c r="B60" s="349" t="s">
        <v>426</v>
      </c>
      <c r="C60" s="349"/>
      <c r="D60" s="349"/>
      <c r="E60" s="349"/>
      <c r="F60" s="349"/>
      <c r="G60" s="349"/>
      <c r="H60" s="349"/>
      <c r="I60" s="350"/>
      <c r="J60" s="129"/>
    </row>
    <row r="61" spans="1:12" ht="12.75" customHeight="1" x14ac:dyDescent="0.2">
      <c r="A61" s="139"/>
      <c r="B61" s="349" t="s">
        <v>425</v>
      </c>
      <c r="C61" s="349"/>
      <c r="D61" s="349"/>
      <c r="E61" s="349"/>
      <c r="F61" s="349"/>
      <c r="G61" s="349"/>
      <c r="H61" s="349"/>
      <c r="I61" s="349"/>
      <c r="J61" s="142"/>
    </row>
    <row r="62" spans="1:12" x14ac:dyDescent="0.2">
      <c r="A62" s="56"/>
      <c r="B62" s="73"/>
      <c r="C62" s="90" t="str">
        <f>IF(J60="No", "The project may not be eligible for BSSC incentives",IF(J61="No","The project may not be eligible for BSSC incentives", ""))</f>
        <v/>
      </c>
      <c r="D62" s="91"/>
      <c r="E62" s="91"/>
      <c r="F62" s="91"/>
      <c r="G62" s="91"/>
      <c r="H62" s="91"/>
      <c r="I62" s="91"/>
      <c r="J62" s="84"/>
    </row>
    <row r="63" spans="1:12" x14ac:dyDescent="0.2">
      <c r="A63" s="29" t="s">
        <v>466</v>
      </c>
      <c r="B63" s="27"/>
      <c r="C63" s="27"/>
      <c r="D63" s="27"/>
      <c r="E63" s="27"/>
      <c r="F63" s="27"/>
      <c r="G63" s="27"/>
      <c r="H63" s="27"/>
      <c r="I63" s="27"/>
      <c r="J63" s="27"/>
    </row>
    <row r="64" spans="1:12" ht="135" customHeight="1" x14ac:dyDescent="0.2">
      <c r="A64" s="352" t="s">
        <v>516</v>
      </c>
      <c r="B64" s="353"/>
      <c r="C64" s="353"/>
      <c r="D64" s="353"/>
      <c r="E64" s="353"/>
      <c r="F64" s="353"/>
      <c r="G64" s="353"/>
      <c r="H64" s="353"/>
      <c r="I64" s="353"/>
      <c r="J64" s="354"/>
    </row>
    <row r="65" spans="1:19" ht="27" customHeight="1" x14ac:dyDescent="0.2">
      <c r="A65" s="332" t="s">
        <v>468</v>
      </c>
      <c r="B65" s="333"/>
      <c r="C65" s="333"/>
      <c r="D65" s="333"/>
      <c r="E65" s="333"/>
      <c r="F65" s="334"/>
      <c r="G65" s="330" t="s">
        <v>9</v>
      </c>
      <c r="H65" s="331"/>
      <c r="I65" s="99" t="s">
        <v>469</v>
      </c>
      <c r="J65" s="99" t="s">
        <v>470</v>
      </c>
      <c r="L65">
        <f>COUNTIF(L66:L85,"&gt;0")</f>
        <v>0</v>
      </c>
    </row>
    <row r="66" spans="1:19" s="155" customFormat="1" ht="15" customHeight="1" x14ac:dyDescent="0.2">
      <c r="A66" s="335" t="str">
        <f>IF(A14="","",A14&amp;", "&amp;E14)</f>
        <v/>
      </c>
      <c r="B66" s="336"/>
      <c r="C66" s="336"/>
      <c r="D66" s="336"/>
      <c r="E66" s="336"/>
      <c r="F66" s="337"/>
      <c r="G66" s="338" t="str">
        <f>IF(A20="","",A20)</f>
        <v/>
      </c>
      <c r="H66" s="339"/>
      <c r="I66" s="163"/>
      <c r="J66" s="163"/>
      <c r="L66" s="155">
        <f>IF(COUNTIF('OFFICE USE ONLY'!$F$4:$F$16,G66)=1,5,IF(COUNTIF('OFFICE USE ONLY'!$F$176:$F$186,G66)=1,7,IF(COUNTIF('OFFICE USE ONLY'!$F$149:$F$172,G66)=1,10,IF(COUNTIF('OFFICE USE ONLY'!$F$35:$F$57,G66)=1,15,IF(COUNTIF('OFFICE USE ONLY'!$F$68:$F$94,G66)=1,17,IF(COUNTIF('OFFICE USE ONLY'!$F$110:$F$131,G66)=1,20,0))))))</f>
        <v>0</v>
      </c>
    </row>
    <row r="67" spans="1:19" s="156" customFormat="1" ht="15" customHeight="1" x14ac:dyDescent="0.2">
      <c r="A67" s="316"/>
      <c r="B67" s="317"/>
      <c r="C67" s="317"/>
      <c r="D67" s="317"/>
      <c r="E67" s="317"/>
      <c r="F67" s="318"/>
      <c r="G67" s="321"/>
      <c r="H67" s="322"/>
      <c r="I67" s="163"/>
      <c r="J67" s="163"/>
      <c r="L67" s="198">
        <f>IF(COUNTIF('OFFICE USE ONLY'!$F$4:$F$16,G67)=1,5,IF(COUNTIF('OFFICE USE ONLY'!$F$176:$F$186,G67)=1,7,IF(COUNTIF('OFFICE USE ONLY'!$F$149:$F$172,G67)=1,10,IF(COUNTIF('OFFICE USE ONLY'!$F$35:$F$57,G67)=1,15,IF(COUNTIF('OFFICE USE ONLY'!$F$68:$F$94,G67)=1,17,IF(COUNTIF('OFFICE USE ONLY'!$F$110:$F$131,G67)=1,20,0))))))</f>
        <v>0</v>
      </c>
    </row>
    <row r="68" spans="1:19" s="156" customFormat="1" ht="15" customHeight="1" x14ac:dyDescent="0.2">
      <c r="A68" s="316"/>
      <c r="B68" s="317"/>
      <c r="C68" s="317"/>
      <c r="D68" s="317"/>
      <c r="E68" s="317"/>
      <c r="F68" s="318"/>
      <c r="G68" s="321"/>
      <c r="H68" s="322"/>
      <c r="I68" s="163"/>
      <c r="J68" s="163"/>
      <c r="L68" s="198">
        <f>IF(COUNTIF('OFFICE USE ONLY'!$F$4:$F$16,G68)=1,5,IF(COUNTIF('OFFICE USE ONLY'!$F$176:$F$186,G68)=1,7,IF(COUNTIF('OFFICE USE ONLY'!$F$149:$F$172,G68)=1,10,IF(COUNTIF('OFFICE USE ONLY'!$F$35:$F$57,G68)=1,15,IF(COUNTIF('OFFICE USE ONLY'!$F$68:$F$94,G68)=1,17,IF(COUNTIF('OFFICE USE ONLY'!$F$110:$F$131,G68)=1,20,0))))))</f>
        <v>0</v>
      </c>
    </row>
    <row r="69" spans="1:19" s="156" customFormat="1" ht="15" customHeight="1" x14ac:dyDescent="0.2">
      <c r="A69" s="316"/>
      <c r="B69" s="317"/>
      <c r="C69" s="317"/>
      <c r="D69" s="317"/>
      <c r="E69" s="317"/>
      <c r="F69" s="318"/>
      <c r="G69" s="321"/>
      <c r="H69" s="322"/>
      <c r="I69" s="163"/>
      <c r="J69" s="163"/>
      <c r="L69" s="198">
        <f>IF(COUNTIF('OFFICE USE ONLY'!$F$4:$F$16,G69)=1,5,IF(COUNTIF('OFFICE USE ONLY'!$F$176:$F$186,G69)=1,7,IF(COUNTIF('OFFICE USE ONLY'!$F$149:$F$172,G69)=1,10,IF(COUNTIF('OFFICE USE ONLY'!$F$35:$F$57,G69)=1,15,IF(COUNTIF('OFFICE USE ONLY'!$F$68:$F$94,G69)=1,17,IF(COUNTIF('OFFICE USE ONLY'!$F$110:$F$131,G69)=1,20,0))))))</f>
        <v>0</v>
      </c>
    </row>
    <row r="70" spans="1:19" s="156" customFormat="1" ht="15" customHeight="1" x14ac:dyDescent="0.2">
      <c r="A70" s="316"/>
      <c r="B70" s="317"/>
      <c r="C70" s="317"/>
      <c r="D70" s="317"/>
      <c r="E70" s="317"/>
      <c r="F70" s="318"/>
      <c r="G70" s="321"/>
      <c r="H70" s="322"/>
      <c r="I70" s="163"/>
      <c r="J70" s="163"/>
      <c r="L70" s="198">
        <f>IF(COUNTIF('OFFICE USE ONLY'!$F$4:$F$16,G70)=1,5,IF(COUNTIF('OFFICE USE ONLY'!$F$176:$F$186,G70)=1,7,IF(COUNTIF('OFFICE USE ONLY'!$F$149:$F$172,G70)=1,10,IF(COUNTIF('OFFICE USE ONLY'!$F$35:$F$57,G70)=1,15,IF(COUNTIF('OFFICE USE ONLY'!$F$68:$F$94,G70)=1,17,IF(COUNTIF('OFFICE USE ONLY'!$F$110:$F$131,G70)=1,20,0))))))</f>
        <v>0</v>
      </c>
    </row>
    <row r="71" spans="1:19" s="156" customFormat="1" ht="15" customHeight="1" x14ac:dyDescent="0.2">
      <c r="A71" s="316"/>
      <c r="B71" s="317"/>
      <c r="C71" s="317"/>
      <c r="D71" s="317"/>
      <c r="E71" s="317"/>
      <c r="F71" s="318"/>
      <c r="G71" s="321"/>
      <c r="H71" s="322"/>
      <c r="I71" s="163"/>
      <c r="J71" s="163"/>
      <c r="L71" s="198">
        <f>IF(COUNTIF('OFFICE USE ONLY'!$F$4:$F$16,G71)=1,5,IF(COUNTIF('OFFICE USE ONLY'!$F$176:$F$186,G71)=1,7,IF(COUNTIF('OFFICE USE ONLY'!$F$149:$F$172,G71)=1,10,IF(COUNTIF('OFFICE USE ONLY'!$F$35:$F$57,G71)=1,15,IF(COUNTIF('OFFICE USE ONLY'!$F$68:$F$94,G71)=1,17,IF(COUNTIF('OFFICE USE ONLY'!$F$110:$F$131,G71)=1,20,0))))))</f>
        <v>0</v>
      </c>
    </row>
    <row r="72" spans="1:19" s="156" customFormat="1" ht="15" customHeight="1" x14ac:dyDescent="0.2">
      <c r="A72" s="316"/>
      <c r="B72" s="317"/>
      <c r="C72" s="317"/>
      <c r="D72" s="317"/>
      <c r="E72" s="317"/>
      <c r="F72" s="318"/>
      <c r="G72" s="321"/>
      <c r="H72" s="322"/>
      <c r="I72" s="163"/>
      <c r="J72" s="163"/>
      <c r="L72" s="198">
        <f>IF(COUNTIF('OFFICE USE ONLY'!$F$4:$F$16,G72)=1,5,IF(COUNTIF('OFFICE USE ONLY'!$F$176:$F$186,G72)=1,7,IF(COUNTIF('OFFICE USE ONLY'!$F$149:$F$172,G72)=1,10,IF(COUNTIF('OFFICE USE ONLY'!$F$35:$F$57,G72)=1,15,IF(COUNTIF('OFFICE USE ONLY'!$F$68:$F$94,G72)=1,17,IF(COUNTIF('OFFICE USE ONLY'!$F$110:$F$131,G72)=1,20,0))))))</f>
        <v>0</v>
      </c>
    </row>
    <row r="73" spans="1:19" s="156" customFormat="1" ht="15" customHeight="1" x14ac:dyDescent="0.2">
      <c r="A73" s="316"/>
      <c r="B73" s="317"/>
      <c r="C73" s="317"/>
      <c r="D73" s="317"/>
      <c r="E73" s="317"/>
      <c r="F73" s="318"/>
      <c r="G73" s="321"/>
      <c r="H73" s="322"/>
      <c r="I73" s="163"/>
      <c r="J73" s="163"/>
      <c r="L73" s="198">
        <f>IF(COUNTIF('OFFICE USE ONLY'!$F$4:$F$16,G73)=1,5,IF(COUNTIF('OFFICE USE ONLY'!$F$176:$F$186,G73)=1,7,IF(COUNTIF('OFFICE USE ONLY'!$F$149:$F$172,G73)=1,10,IF(COUNTIF('OFFICE USE ONLY'!$F$35:$F$57,G73)=1,15,IF(COUNTIF('OFFICE USE ONLY'!$F$68:$F$94,G73)=1,17,IF(COUNTIF('OFFICE USE ONLY'!$F$110:$F$131,G73)=1,20,0))))))</f>
        <v>0</v>
      </c>
    </row>
    <row r="74" spans="1:19" s="156" customFormat="1" ht="15" customHeight="1" x14ac:dyDescent="0.2">
      <c r="A74" s="316"/>
      <c r="B74" s="317"/>
      <c r="C74" s="317"/>
      <c r="D74" s="317"/>
      <c r="E74" s="317"/>
      <c r="F74" s="318"/>
      <c r="G74" s="321"/>
      <c r="H74" s="322"/>
      <c r="I74" s="163"/>
      <c r="J74" s="163"/>
      <c r="L74" s="198">
        <f>IF(COUNTIF('OFFICE USE ONLY'!$F$4:$F$16,G74)=1,5,IF(COUNTIF('OFFICE USE ONLY'!$F$176:$F$186,G74)=1,7,IF(COUNTIF('OFFICE USE ONLY'!$F$149:$F$172,G74)=1,10,IF(COUNTIF('OFFICE USE ONLY'!$F$35:$F$57,G74)=1,15,IF(COUNTIF('OFFICE USE ONLY'!$F$68:$F$94,G74)=1,17,IF(COUNTIF('OFFICE USE ONLY'!$F$110:$F$131,G74)=1,20,0))))))</f>
        <v>0</v>
      </c>
    </row>
    <row r="75" spans="1:19" s="156" customFormat="1" ht="15" customHeight="1" x14ac:dyDescent="0.2">
      <c r="A75" s="316"/>
      <c r="B75" s="317"/>
      <c r="C75" s="317"/>
      <c r="D75" s="317"/>
      <c r="E75" s="317"/>
      <c r="F75" s="318"/>
      <c r="G75" s="321"/>
      <c r="H75" s="322"/>
      <c r="I75" s="163"/>
      <c r="J75" s="163"/>
      <c r="L75" s="198">
        <f>IF(COUNTIF('OFFICE USE ONLY'!$F$4:$F$16,G75)=1,5,IF(COUNTIF('OFFICE USE ONLY'!$F$176:$F$186,G75)=1,7,IF(COUNTIF('OFFICE USE ONLY'!$F$149:$F$172,G75)=1,10,IF(COUNTIF('OFFICE USE ONLY'!$F$35:$F$57,G75)=1,15,IF(COUNTIF('OFFICE USE ONLY'!$F$68:$F$94,G75)=1,17,IF(COUNTIF('OFFICE USE ONLY'!$F$110:$F$131,G75)=1,20,0))))))</f>
        <v>0</v>
      </c>
    </row>
    <row r="76" spans="1:19" s="156" customFormat="1" ht="15" customHeight="1" x14ac:dyDescent="0.2">
      <c r="A76" s="316"/>
      <c r="B76" s="317"/>
      <c r="C76" s="317"/>
      <c r="D76" s="317"/>
      <c r="E76" s="317"/>
      <c r="F76" s="318"/>
      <c r="G76" s="321"/>
      <c r="H76" s="322"/>
      <c r="I76" s="163"/>
      <c r="J76" s="163"/>
      <c r="L76" s="198">
        <f>IF(COUNTIF('OFFICE USE ONLY'!$F$4:$F$16,G76)=1,5,IF(COUNTIF('OFFICE USE ONLY'!$F$176:$F$186,G76)=1,7,IF(COUNTIF('OFFICE USE ONLY'!$F$149:$F$172,G76)=1,10,IF(COUNTIF('OFFICE USE ONLY'!$F$35:$F$57,G76)=1,15,IF(COUNTIF('OFFICE USE ONLY'!$F$68:$F$94,G76)=1,17,IF(COUNTIF('OFFICE USE ONLY'!$F$110:$F$131,G76)=1,20,0))))))</f>
        <v>0</v>
      </c>
    </row>
    <row r="77" spans="1:19" s="156" customFormat="1" ht="15" customHeight="1" x14ac:dyDescent="0.2">
      <c r="A77" s="316"/>
      <c r="B77" s="317"/>
      <c r="C77" s="317"/>
      <c r="D77" s="317"/>
      <c r="E77" s="317"/>
      <c r="F77" s="318"/>
      <c r="G77" s="321"/>
      <c r="H77" s="322"/>
      <c r="I77" s="163"/>
      <c r="J77" s="163"/>
      <c r="L77" s="198">
        <f>IF(COUNTIF('OFFICE USE ONLY'!$F$4:$F$16,G77)=1,5,IF(COUNTIF('OFFICE USE ONLY'!$F$176:$F$186,G77)=1,7,IF(COUNTIF('OFFICE USE ONLY'!$F$149:$F$172,G77)=1,10,IF(COUNTIF('OFFICE USE ONLY'!$F$35:$F$57,G77)=1,15,IF(COUNTIF('OFFICE USE ONLY'!$F$68:$F$94,G77)=1,17,IF(COUNTIF('OFFICE USE ONLY'!$F$110:$F$131,G77)=1,20,0))))))</f>
        <v>0</v>
      </c>
    </row>
    <row r="78" spans="1:19" s="156" customFormat="1" ht="15" customHeight="1" x14ac:dyDescent="0.2">
      <c r="A78" s="316"/>
      <c r="B78" s="317"/>
      <c r="C78" s="317"/>
      <c r="D78" s="317"/>
      <c r="E78" s="317"/>
      <c r="F78" s="318"/>
      <c r="G78" s="321"/>
      <c r="H78" s="322"/>
      <c r="I78" s="163"/>
      <c r="J78" s="163"/>
      <c r="L78" s="198">
        <f>IF(COUNTIF('OFFICE USE ONLY'!$F$4:$F$16,G78)=1,5,IF(COUNTIF('OFFICE USE ONLY'!$F$176:$F$186,G78)=1,7,IF(COUNTIF('OFFICE USE ONLY'!$F$149:$F$172,G78)=1,10,IF(COUNTIF('OFFICE USE ONLY'!$F$35:$F$57,G78)=1,15,IF(COUNTIF('OFFICE USE ONLY'!$F$68:$F$94,G78)=1,17,IF(COUNTIF('OFFICE USE ONLY'!$F$110:$F$131,G78)=1,20,0))))))</f>
        <v>0</v>
      </c>
      <c r="S78" s="72"/>
    </row>
    <row r="79" spans="1:19" s="156" customFormat="1" ht="15" customHeight="1" x14ac:dyDescent="0.2">
      <c r="A79" s="316"/>
      <c r="B79" s="317"/>
      <c r="C79" s="317"/>
      <c r="D79" s="317"/>
      <c r="E79" s="317"/>
      <c r="F79" s="318"/>
      <c r="G79" s="321"/>
      <c r="H79" s="322"/>
      <c r="I79" s="163"/>
      <c r="J79" s="163"/>
      <c r="L79" s="198">
        <f>IF(COUNTIF('OFFICE USE ONLY'!$F$4:$F$16,G79)=1,5,IF(COUNTIF('OFFICE USE ONLY'!$F$176:$F$186,G79)=1,7,IF(COUNTIF('OFFICE USE ONLY'!$F$149:$F$172,G79)=1,10,IF(COUNTIF('OFFICE USE ONLY'!$F$35:$F$57,G79)=1,15,IF(COUNTIF('OFFICE USE ONLY'!$F$68:$F$94,G79)=1,17,IF(COUNTIF('OFFICE USE ONLY'!$F$110:$F$131,G79)=1,20,0))))))</f>
        <v>0</v>
      </c>
    </row>
    <row r="80" spans="1:19" s="156" customFormat="1" ht="15" customHeight="1" x14ac:dyDescent="0.2">
      <c r="A80" s="316"/>
      <c r="B80" s="317"/>
      <c r="C80" s="317"/>
      <c r="D80" s="317"/>
      <c r="E80" s="317"/>
      <c r="F80" s="318"/>
      <c r="G80" s="321"/>
      <c r="H80" s="322"/>
      <c r="I80" s="163"/>
      <c r="J80" s="163"/>
      <c r="L80" s="198">
        <f>IF(COUNTIF('OFFICE USE ONLY'!$F$4:$F$16,G80)=1,5,IF(COUNTIF('OFFICE USE ONLY'!$F$176:$F$186,G80)=1,7,IF(COUNTIF('OFFICE USE ONLY'!$F$149:$F$172,G80)=1,10,IF(COUNTIF('OFFICE USE ONLY'!$F$35:$F$57,G80)=1,15,IF(COUNTIF('OFFICE USE ONLY'!$F$68:$F$94,G80)=1,17,IF(COUNTIF('OFFICE USE ONLY'!$F$110:$F$131,G80)=1,20,0))))))</f>
        <v>0</v>
      </c>
    </row>
    <row r="81" spans="1:12" s="156" customFormat="1" ht="15" customHeight="1" x14ac:dyDescent="0.2">
      <c r="A81" s="316"/>
      <c r="B81" s="317"/>
      <c r="C81" s="317"/>
      <c r="D81" s="317"/>
      <c r="E81" s="317"/>
      <c r="F81" s="318"/>
      <c r="G81" s="321"/>
      <c r="H81" s="322"/>
      <c r="I81" s="163"/>
      <c r="J81" s="163"/>
      <c r="L81" s="198">
        <f>IF(COUNTIF('OFFICE USE ONLY'!$F$4:$F$16,G81)=1,5,IF(COUNTIF('OFFICE USE ONLY'!$F$176:$F$186,G81)=1,7,IF(COUNTIF('OFFICE USE ONLY'!$F$149:$F$172,G81)=1,10,IF(COUNTIF('OFFICE USE ONLY'!$F$35:$F$57,G81)=1,15,IF(COUNTIF('OFFICE USE ONLY'!$F$68:$F$94,G81)=1,17,IF(COUNTIF('OFFICE USE ONLY'!$F$110:$F$131,G81)=1,20,0))))))</f>
        <v>0</v>
      </c>
    </row>
    <row r="82" spans="1:12" s="156" customFormat="1" ht="15" customHeight="1" x14ac:dyDescent="0.2">
      <c r="A82" s="316"/>
      <c r="B82" s="317"/>
      <c r="C82" s="317"/>
      <c r="D82" s="317"/>
      <c r="E82" s="317"/>
      <c r="F82" s="318"/>
      <c r="G82" s="321"/>
      <c r="H82" s="322"/>
      <c r="I82" s="163"/>
      <c r="J82" s="163"/>
      <c r="L82" s="198">
        <f>IF(COUNTIF('OFFICE USE ONLY'!$F$4:$F$16,G82)=1,5,IF(COUNTIF('OFFICE USE ONLY'!$F$176:$F$186,G82)=1,7,IF(COUNTIF('OFFICE USE ONLY'!$F$149:$F$172,G82)=1,10,IF(COUNTIF('OFFICE USE ONLY'!$F$35:$F$57,G82)=1,15,IF(COUNTIF('OFFICE USE ONLY'!$F$68:$F$94,G82)=1,17,IF(COUNTIF('OFFICE USE ONLY'!$F$110:$F$131,G82)=1,20,0))))))</f>
        <v>0</v>
      </c>
    </row>
    <row r="83" spans="1:12" s="156" customFormat="1" ht="15" customHeight="1" x14ac:dyDescent="0.2">
      <c r="A83" s="316"/>
      <c r="B83" s="317"/>
      <c r="C83" s="317"/>
      <c r="D83" s="317"/>
      <c r="E83" s="317"/>
      <c r="F83" s="318"/>
      <c r="G83" s="321"/>
      <c r="H83" s="322"/>
      <c r="I83" s="163"/>
      <c r="J83" s="163"/>
      <c r="L83" s="198">
        <f>IF(COUNTIF('OFFICE USE ONLY'!$F$4:$F$16,G83)=1,5,IF(COUNTIF('OFFICE USE ONLY'!$F$176:$F$186,G83)=1,7,IF(COUNTIF('OFFICE USE ONLY'!$F$149:$F$172,G83)=1,10,IF(COUNTIF('OFFICE USE ONLY'!$F$35:$F$57,G83)=1,15,IF(COUNTIF('OFFICE USE ONLY'!$F$68:$F$94,G83)=1,17,IF(COUNTIF('OFFICE USE ONLY'!$F$110:$F$131,G83)=1,20,0))))))</f>
        <v>0</v>
      </c>
    </row>
    <row r="84" spans="1:12" s="156" customFormat="1" ht="15" customHeight="1" x14ac:dyDescent="0.2">
      <c r="A84" s="316"/>
      <c r="B84" s="317"/>
      <c r="C84" s="317"/>
      <c r="D84" s="317"/>
      <c r="E84" s="317"/>
      <c r="F84" s="318"/>
      <c r="G84" s="321"/>
      <c r="H84" s="322"/>
      <c r="I84" s="163"/>
      <c r="J84" s="163"/>
      <c r="L84" s="198">
        <f>IF(COUNTIF('OFFICE USE ONLY'!$F$4:$F$16,G84)=1,5,IF(COUNTIF('OFFICE USE ONLY'!$F$176:$F$186,G84)=1,7,IF(COUNTIF('OFFICE USE ONLY'!$F$149:$F$172,G84)=1,10,IF(COUNTIF('OFFICE USE ONLY'!$F$35:$F$57,G84)=1,15,IF(COUNTIF('OFFICE USE ONLY'!$F$68:$F$94,G84)=1,17,IF(COUNTIF('OFFICE USE ONLY'!$F$110:$F$131,G84)=1,20,0))))))</f>
        <v>0</v>
      </c>
    </row>
    <row r="85" spans="1:12" s="156" customFormat="1" ht="15" customHeight="1" x14ac:dyDescent="0.2">
      <c r="A85" s="316" t="s">
        <v>472</v>
      </c>
      <c r="B85" s="317"/>
      <c r="C85" s="317"/>
      <c r="D85" s="317"/>
      <c r="E85" s="317"/>
      <c r="F85" s="323"/>
      <c r="G85" s="324"/>
      <c r="H85" s="322"/>
      <c r="I85" s="163"/>
      <c r="J85" s="163"/>
      <c r="L85" s="198">
        <f>IF(COUNTIF('OFFICE USE ONLY'!$F$4:$F$16,G85)=1,5,IF(COUNTIF('OFFICE USE ONLY'!$F$176:$F$186,G85)=1,7,IF(COUNTIF('OFFICE USE ONLY'!$F$149:$F$172,G85)=1,10,IF(COUNTIF('OFFICE USE ONLY'!$F$35:$F$57,G85)=1,15,IF(COUNTIF('OFFICE USE ONLY'!$F$68:$F$94,G85)=1,17,IF(COUNTIF('OFFICE USE ONLY'!$F$110:$F$131,G85)=1,20,0))))))</f>
        <v>0</v>
      </c>
    </row>
    <row r="86" spans="1:12" ht="15" customHeight="1" x14ac:dyDescent="0.2">
      <c r="A86" s="343" t="s">
        <v>471</v>
      </c>
      <c r="B86" s="344"/>
      <c r="C86" s="344"/>
      <c r="D86" s="344"/>
      <c r="E86" s="344"/>
      <c r="F86" s="344"/>
      <c r="G86" s="344"/>
      <c r="H86" s="345"/>
      <c r="I86" s="161">
        <f>SUM(I66:I85)</f>
        <v>0</v>
      </c>
      <c r="J86" s="162">
        <f>SUM(J66:J85)</f>
        <v>0</v>
      </c>
      <c r="L86">
        <f>MAX(L66:L85)</f>
        <v>0</v>
      </c>
    </row>
    <row r="87" spans="1:12" ht="4.7" customHeight="1" x14ac:dyDescent="0.2">
      <c r="A87" s="17"/>
      <c r="B87" s="18"/>
      <c r="C87" s="18"/>
      <c r="D87" s="18"/>
      <c r="E87" s="18"/>
      <c r="F87" s="18"/>
      <c r="G87" s="18"/>
      <c r="H87" s="18"/>
      <c r="I87" s="18"/>
      <c r="J87" s="28"/>
    </row>
    <row r="88" spans="1:12" x14ac:dyDescent="0.2">
      <c r="A88" s="29" t="s">
        <v>383</v>
      </c>
      <c r="B88" s="27"/>
      <c r="C88" s="27"/>
      <c r="D88" s="27"/>
      <c r="E88" s="27"/>
      <c r="F88" s="27"/>
      <c r="G88" s="27"/>
      <c r="H88" s="27"/>
      <c r="I88" s="27"/>
      <c r="J88" s="27"/>
    </row>
    <row r="89" spans="1:12" ht="51" customHeight="1" x14ac:dyDescent="0.2">
      <c r="A89" s="325" t="s">
        <v>517</v>
      </c>
      <c r="B89" s="326"/>
      <c r="C89" s="326"/>
      <c r="D89" s="326"/>
      <c r="E89" s="326"/>
      <c r="F89" s="326"/>
      <c r="G89" s="326"/>
      <c r="H89" s="326"/>
      <c r="I89" s="326"/>
      <c r="J89" s="327"/>
    </row>
    <row r="90" spans="1:12" ht="13.5" customHeight="1" x14ac:dyDescent="0.2">
      <c r="A90" s="292"/>
      <c r="B90" s="293"/>
      <c r="C90" s="293"/>
      <c r="D90" s="293"/>
      <c r="E90" s="293"/>
      <c r="F90" s="293"/>
      <c r="G90" s="293"/>
      <c r="H90" s="293"/>
      <c r="I90" s="293"/>
      <c r="J90" s="294"/>
    </row>
    <row r="91" spans="1:12" x14ac:dyDescent="0.2">
      <c r="A91" s="55" t="s">
        <v>212</v>
      </c>
      <c r="B91" s="11"/>
      <c r="C91" s="319"/>
      <c r="D91" s="320"/>
      <c r="E91" s="340"/>
      <c r="F91" s="341"/>
      <c r="G91" s="341"/>
      <c r="H91" s="341"/>
      <c r="I91" s="341"/>
      <c r="J91" s="342"/>
    </row>
    <row r="92" spans="1:12" ht="3" customHeight="1" x14ac:dyDescent="0.2">
      <c r="A92" s="10"/>
      <c r="B92" s="11"/>
      <c r="C92" s="11"/>
      <c r="D92" s="11"/>
      <c r="E92" s="11"/>
      <c r="F92" s="11"/>
      <c r="G92" s="11"/>
      <c r="H92" s="11"/>
      <c r="I92" s="11"/>
      <c r="J92" s="13"/>
    </row>
    <row r="93" spans="1:12" x14ac:dyDescent="0.2">
      <c r="A93" s="55" t="s">
        <v>210</v>
      </c>
      <c r="B93" s="11"/>
      <c r="C93" s="11"/>
      <c r="D93" s="11"/>
      <c r="E93" s="52"/>
      <c r="F93" s="48" t="s">
        <v>278</v>
      </c>
      <c r="G93" s="11"/>
      <c r="H93" s="11"/>
      <c r="I93" s="11"/>
      <c r="J93" s="13"/>
    </row>
    <row r="94" spans="1:12" ht="25.5" customHeight="1" x14ac:dyDescent="0.2">
      <c r="A94" s="240"/>
      <c r="B94" s="241"/>
      <c r="C94" s="241"/>
      <c r="D94" s="241"/>
      <c r="E94" s="241"/>
      <c r="F94" s="241"/>
      <c r="G94" s="241"/>
      <c r="H94" s="241"/>
      <c r="I94" s="241"/>
      <c r="J94" s="242"/>
    </row>
    <row r="95" spans="1:12" ht="3.75" customHeight="1" x14ac:dyDescent="0.2">
      <c r="A95" s="10"/>
      <c r="B95" s="11"/>
      <c r="C95" s="11"/>
      <c r="D95" s="11"/>
      <c r="E95" s="11"/>
      <c r="F95" s="11"/>
      <c r="G95" s="11"/>
      <c r="H95" s="11"/>
      <c r="I95" s="11"/>
      <c r="J95" s="13"/>
    </row>
    <row r="96" spans="1:12" x14ac:dyDescent="0.2">
      <c r="A96" s="57" t="s">
        <v>213</v>
      </c>
      <c r="B96" s="11"/>
      <c r="C96" s="11"/>
      <c r="D96" s="11"/>
      <c r="E96" s="95" t="str">
        <f>IF(C97="","",IF(C97&gt;=10.88,"","Trainees must earn at least $10.88/hour to be eligible for this program"))</f>
        <v/>
      </c>
      <c r="F96" s="11"/>
      <c r="G96" s="11"/>
      <c r="H96" s="11"/>
      <c r="I96" s="11"/>
      <c r="J96" s="13"/>
    </row>
    <row r="97" spans="1:10" x14ac:dyDescent="0.2">
      <c r="A97" s="10"/>
      <c r="B97" s="12" t="s">
        <v>205</v>
      </c>
      <c r="C97" s="281"/>
      <c r="D97" s="282"/>
      <c r="E97" s="11"/>
      <c r="F97" s="11"/>
      <c r="G97" s="11"/>
      <c r="H97" s="12" t="s">
        <v>206</v>
      </c>
      <c r="I97" s="281"/>
      <c r="J97" s="282"/>
    </row>
    <row r="98" spans="1:10" x14ac:dyDescent="0.2">
      <c r="A98" s="10"/>
      <c r="B98" s="12" t="s">
        <v>207</v>
      </c>
      <c r="C98" s="313"/>
      <c r="D98" s="282"/>
      <c r="E98" s="11"/>
      <c r="F98" s="11"/>
      <c r="G98" s="11"/>
      <c r="H98" s="12" t="s">
        <v>208</v>
      </c>
      <c r="I98" s="281"/>
      <c r="J98" s="282"/>
    </row>
    <row r="99" spans="1:10" x14ac:dyDescent="0.2">
      <c r="A99" s="10"/>
      <c r="B99" s="60" t="str">
        <f>IF(C98="","",IF(C98&gt;=10.88,"","THE PROJECT MAY NOT BE ELIGIBLE"))</f>
        <v/>
      </c>
      <c r="C99" s="11"/>
      <c r="D99" s="11"/>
      <c r="E99" s="11"/>
      <c r="F99" s="11"/>
      <c r="G99" s="60" t="str">
        <f>IF(I98="","",IF(I98&gt;=12.51,"","THE PROJECT MAY NOT BE ELIGIBLE"))</f>
        <v/>
      </c>
      <c r="H99" s="11"/>
      <c r="I99" s="11"/>
      <c r="J99" s="13"/>
    </row>
    <row r="100" spans="1:10" x14ac:dyDescent="0.2">
      <c r="A100" s="55" t="s">
        <v>404</v>
      </c>
      <c r="B100" s="60"/>
      <c r="C100" s="11"/>
      <c r="D100" s="11"/>
      <c r="E100" s="11"/>
      <c r="F100" s="11"/>
      <c r="G100" s="60"/>
      <c r="H100" s="11"/>
      <c r="I100" s="11"/>
      <c r="J100" s="132"/>
    </row>
    <row r="101" spans="1:10" x14ac:dyDescent="0.2">
      <c r="A101" s="58" t="s">
        <v>209</v>
      </c>
      <c r="B101" s="14"/>
      <c r="C101" s="14"/>
      <c r="D101" s="14"/>
      <c r="E101" s="14"/>
      <c r="F101" s="14"/>
      <c r="G101" s="298" t="str">
        <f>IF(J100="No","THE PROJECT MAY NOT BE ELIGIBLE","")</f>
        <v/>
      </c>
      <c r="H101" s="298"/>
      <c r="I101" s="298"/>
      <c r="J101" s="299"/>
    </row>
    <row r="102" spans="1:10" ht="36" customHeight="1" x14ac:dyDescent="0.2">
      <c r="A102" s="283" t="s">
        <v>279</v>
      </c>
      <c r="B102" s="284"/>
      <c r="C102" s="284"/>
      <c r="D102" s="284"/>
      <c r="E102" s="284"/>
      <c r="F102" s="284"/>
      <c r="G102" s="284"/>
      <c r="H102" s="284"/>
      <c r="I102" s="284"/>
      <c r="J102" s="285"/>
    </row>
    <row r="103" spans="1:10" x14ac:dyDescent="0.2">
      <c r="A103" s="29" t="s">
        <v>214</v>
      </c>
      <c r="B103" s="27"/>
      <c r="C103" s="27"/>
      <c r="D103" s="27"/>
      <c r="E103" s="27"/>
      <c r="F103" s="27"/>
      <c r="G103" s="27"/>
      <c r="H103" s="27"/>
      <c r="I103" s="27"/>
      <c r="J103" s="27"/>
    </row>
    <row r="104" spans="1:10" ht="3.75" customHeight="1" x14ac:dyDescent="0.2">
      <c r="A104" s="8"/>
      <c r="B104" s="9"/>
      <c r="C104" s="9"/>
      <c r="D104" s="9"/>
      <c r="E104" s="9"/>
      <c r="F104" s="9"/>
      <c r="G104" s="9"/>
      <c r="H104" s="9"/>
      <c r="I104" s="9"/>
      <c r="J104" s="15"/>
    </row>
    <row r="105" spans="1:10" s="3" customFormat="1" x14ac:dyDescent="0.2">
      <c r="A105" s="88" t="s">
        <v>215</v>
      </c>
      <c r="B105" s="6"/>
      <c r="C105" s="6"/>
      <c r="D105" s="6"/>
      <c r="E105" s="6"/>
      <c r="F105" s="6"/>
      <c r="G105" s="6"/>
      <c r="H105" s="48"/>
      <c r="I105" s="67"/>
      <c r="J105" s="89"/>
    </row>
    <row r="106" spans="1:10" s="3" customFormat="1" ht="25.5" customHeight="1" x14ac:dyDescent="0.2">
      <c r="A106" s="292" t="s">
        <v>451</v>
      </c>
      <c r="B106" s="293"/>
      <c r="C106" s="293"/>
      <c r="D106" s="293"/>
      <c r="E106" s="293"/>
      <c r="F106" s="293"/>
      <c r="G106" s="293"/>
      <c r="H106" s="293"/>
      <c r="I106" s="293"/>
      <c r="J106" s="294"/>
    </row>
    <row r="107" spans="1:10" s="3" customFormat="1" ht="6.75" customHeight="1" x14ac:dyDescent="0.2">
      <c r="A107" s="292"/>
      <c r="B107" s="293"/>
      <c r="C107" s="293"/>
      <c r="D107" s="293"/>
      <c r="E107" s="293"/>
      <c r="F107" s="293"/>
      <c r="G107" s="293"/>
      <c r="H107" s="293"/>
      <c r="I107" s="293"/>
      <c r="J107" s="294"/>
    </row>
    <row r="108" spans="1:10" s="3" customFormat="1" ht="24.75" customHeight="1" x14ac:dyDescent="0.2">
      <c r="A108" s="286" t="s">
        <v>401</v>
      </c>
      <c r="B108" s="287"/>
      <c r="C108" s="287"/>
      <c r="D108" s="287"/>
      <c r="E108" s="287"/>
      <c r="F108" s="287"/>
      <c r="G108" s="287"/>
      <c r="H108" s="287"/>
      <c r="I108" s="288"/>
      <c r="J108" s="89"/>
    </row>
    <row r="109" spans="1:10" s="3" customFormat="1" x14ac:dyDescent="0.2">
      <c r="A109" s="295" t="str">
        <f>IF(J108="Yes","Project may not be eligible","")</f>
        <v/>
      </c>
      <c r="B109" s="296"/>
      <c r="C109" s="296"/>
      <c r="D109" s="296"/>
      <c r="E109" s="296"/>
      <c r="F109" s="296"/>
      <c r="G109" s="296"/>
      <c r="H109" s="296"/>
      <c r="I109" s="296"/>
      <c r="J109" s="297"/>
    </row>
    <row r="110" spans="1:10" x14ac:dyDescent="0.2">
      <c r="A110" s="29" t="s">
        <v>406</v>
      </c>
      <c r="B110" s="27"/>
      <c r="C110" s="27"/>
      <c r="D110" s="27"/>
      <c r="E110" s="27"/>
      <c r="F110" s="27"/>
      <c r="G110" s="27"/>
      <c r="H110" s="27"/>
      <c r="I110" s="27"/>
      <c r="J110" s="27"/>
    </row>
    <row r="111" spans="1:10" ht="6" customHeight="1" x14ac:dyDescent="0.2">
      <c r="A111" s="307" t="s">
        <v>473</v>
      </c>
      <c r="B111" s="308"/>
      <c r="C111" s="308"/>
      <c r="D111" s="308"/>
      <c r="E111" s="308"/>
      <c r="F111" s="308"/>
      <c r="G111" s="308"/>
      <c r="H111" s="308"/>
      <c r="I111" s="308"/>
      <c r="J111" s="309"/>
    </row>
    <row r="112" spans="1:10" ht="3" hidden="1" customHeight="1" x14ac:dyDescent="0.2">
      <c r="A112" s="310"/>
      <c r="B112" s="311"/>
      <c r="C112" s="311"/>
      <c r="D112" s="311"/>
      <c r="E112" s="311"/>
      <c r="F112" s="311"/>
      <c r="G112" s="311"/>
      <c r="H112" s="311"/>
      <c r="I112" s="311"/>
      <c r="J112" s="312"/>
    </row>
    <row r="113" spans="1:12" ht="12.75" hidden="1" customHeight="1" x14ac:dyDescent="0.2">
      <c r="A113" s="310"/>
      <c r="B113" s="311"/>
      <c r="C113" s="311"/>
      <c r="D113" s="311"/>
      <c r="E113" s="311"/>
      <c r="F113" s="311"/>
      <c r="G113" s="311"/>
      <c r="H113" s="311"/>
      <c r="I113" s="311"/>
      <c r="J113" s="312"/>
    </row>
    <row r="114" spans="1:12" s="66" customFormat="1" ht="72" customHeight="1" x14ac:dyDescent="0.2">
      <c r="A114" s="310"/>
      <c r="B114" s="311"/>
      <c r="C114" s="311"/>
      <c r="D114" s="311"/>
      <c r="E114" s="311"/>
      <c r="F114" s="311"/>
      <c r="G114" s="311"/>
      <c r="H114" s="311"/>
      <c r="I114" s="311"/>
      <c r="J114" s="312"/>
    </row>
    <row r="115" spans="1:12" s="39" customFormat="1" ht="6.75" customHeight="1" x14ac:dyDescent="0.2">
      <c r="A115" s="310"/>
      <c r="B115" s="311"/>
      <c r="C115" s="311"/>
      <c r="D115" s="311"/>
      <c r="E115" s="311"/>
      <c r="F115" s="311"/>
      <c r="G115" s="311"/>
      <c r="H115" s="311"/>
      <c r="I115" s="311"/>
      <c r="J115" s="312"/>
    </row>
    <row r="116" spans="1:12" x14ac:dyDescent="0.2">
      <c r="A116" s="57" t="s">
        <v>233</v>
      </c>
      <c r="B116" s="11"/>
      <c r="C116" s="11"/>
      <c r="D116" s="11"/>
      <c r="E116" s="11"/>
      <c r="F116" s="11"/>
      <c r="G116" s="11"/>
      <c r="H116" s="11"/>
      <c r="I116" s="11"/>
      <c r="J116" s="13"/>
    </row>
    <row r="117" spans="1:12" s="39" customFormat="1" ht="6.75" customHeight="1" x14ac:dyDescent="0.2">
      <c r="A117" s="10"/>
      <c r="B117" s="11"/>
      <c r="C117" s="11"/>
      <c r="D117" s="11"/>
      <c r="E117" s="11"/>
      <c r="F117" s="11"/>
      <c r="G117" s="11"/>
      <c r="H117" s="11"/>
      <c r="I117" s="11"/>
      <c r="J117" s="13"/>
    </row>
    <row r="118" spans="1:12" x14ac:dyDescent="0.2">
      <c r="A118" s="87"/>
      <c r="B118" s="48" t="s">
        <v>407</v>
      </c>
      <c r="C118" s="11"/>
      <c r="D118" s="11"/>
      <c r="E118" s="11"/>
      <c r="F118" s="11"/>
      <c r="G118" s="11"/>
      <c r="H118" s="11"/>
      <c r="I118" s="11"/>
      <c r="J118" s="13"/>
      <c r="L118">
        <f>IF(A118="YES", 40, 0)</f>
        <v>0</v>
      </c>
    </row>
    <row r="119" spans="1:12" s="39" customFormat="1" ht="6.75" customHeight="1" x14ac:dyDescent="0.2">
      <c r="A119" s="10"/>
      <c r="B119" s="11"/>
      <c r="C119" s="11"/>
      <c r="D119" s="11"/>
      <c r="E119" s="11"/>
      <c r="F119" s="11"/>
      <c r="G119" s="11"/>
      <c r="H119" s="11"/>
      <c r="I119" s="11"/>
      <c r="J119" s="13"/>
    </row>
    <row r="120" spans="1:12" ht="26.25" customHeight="1" x14ac:dyDescent="0.2">
      <c r="A120" s="86"/>
      <c r="B120" s="286" t="s">
        <v>527</v>
      </c>
      <c r="C120" s="206"/>
      <c r="D120" s="206"/>
      <c r="E120" s="206"/>
      <c r="F120" s="206"/>
      <c r="G120" s="206"/>
      <c r="H120" s="206"/>
      <c r="I120" s="206"/>
      <c r="J120" s="301"/>
      <c r="L120">
        <f>IF(A120="NO", 15, 0)</f>
        <v>0</v>
      </c>
    </row>
    <row r="121" spans="1:12" s="39" customFormat="1" ht="6.75" customHeight="1" x14ac:dyDescent="0.2">
      <c r="A121" s="10"/>
      <c r="B121" s="11"/>
      <c r="C121" s="11"/>
      <c r="D121" s="11"/>
      <c r="E121" s="11"/>
      <c r="F121" s="11"/>
      <c r="G121" s="11"/>
      <c r="H121" s="11"/>
      <c r="I121" s="11"/>
      <c r="J121" s="13"/>
    </row>
    <row r="122" spans="1:12" ht="84" customHeight="1" x14ac:dyDescent="0.2">
      <c r="A122" s="55"/>
      <c r="B122" s="304" t="s">
        <v>529</v>
      </c>
      <c r="C122" s="305"/>
      <c r="D122" s="305"/>
      <c r="E122" s="305"/>
      <c r="F122" s="305"/>
      <c r="G122" s="305"/>
      <c r="H122" s="305"/>
      <c r="I122" s="305"/>
      <c r="J122" s="306"/>
    </row>
    <row r="123" spans="1:12" x14ac:dyDescent="0.2">
      <c r="A123" s="55"/>
      <c r="B123" s="48"/>
      <c r="C123" s="48" t="s">
        <v>431</v>
      </c>
      <c r="D123" s="11"/>
      <c r="E123" s="11"/>
      <c r="F123" s="68"/>
      <c r="G123" s="11"/>
      <c r="H123" s="48" t="s">
        <v>234</v>
      </c>
      <c r="I123" s="11"/>
      <c r="J123" s="70">
        <f>IF(I86=0, 0, F123/I86)</f>
        <v>0</v>
      </c>
    </row>
    <row r="124" spans="1:12" ht="12.75" customHeight="1" x14ac:dyDescent="0.2">
      <c r="A124" s="87"/>
      <c r="B124" s="48" t="str">
        <f>IF(J123&lt;=0.05, "5% or less new jobs", IF(J123&lt;=0.1, "Expanding (adding jobs) - more than 5% and up to 10% new jobs", "Expanding (adding jobs) - more than 10% new jobs"))</f>
        <v>5% or less new jobs</v>
      </c>
      <c r="C124" s="11"/>
      <c r="D124" s="11"/>
      <c r="E124" s="11"/>
      <c r="F124" s="11"/>
      <c r="G124" s="60"/>
      <c r="H124" s="11"/>
      <c r="I124" s="11"/>
      <c r="J124" s="13"/>
      <c r="L124">
        <f>IF(J123&lt;=0.05,0,IF(J123&lt;=0.1,5,10))</f>
        <v>0</v>
      </c>
    </row>
    <row r="125" spans="1:12" s="39" customFormat="1" ht="6.75" customHeight="1" x14ac:dyDescent="0.2">
      <c r="A125" s="10"/>
      <c r="B125" s="11"/>
      <c r="C125" s="11"/>
      <c r="D125" s="11"/>
      <c r="E125" s="11"/>
      <c r="F125" s="11"/>
      <c r="G125" s="11"/>
      <c r="H125" s="11"/>
      <c r="I125" s="11"/>
      <c r="J125" s="13"/>
    </row>
    <row r="126" spans="1:12" s="39" customFormat="1" ht="26.1" customHeight="1" x14ac:dyDescent="0.2">
      <c r="A126" s="199"/>
      <c r="B126" s="286" t="s">
        <v>528</v>
      </c>
      <c r="C126" s="314"/>
      <c r="D126" s="314"/>
      <c r="E126" s="314"/>
      <c r="F126" s="314"/>
      <c r="G126" s="314"/>
      <c r="H126" s="314"/>
      <c r="I126" s="314"/>
      <c r="J126" s="315"/>
      <c r="L126" s="39">
        <f>IF(A126="YES",4,0)</f>
        <v>0</v>
      </c>
    </row>
    <row r="127" spans="1:12" s="39" customFormat="1" ht="6.75" customHeight="1" x14ac:dyDescent="0.2">
      <c r="A127" s="195"/>
      <c r="B127" s="196"/>
      <c r="C127" s="196"/>
      <c r="D127" s="196"/>
      <c r="E127" s="196"/>
      <c r="F127" s="196"/>
      <c r="G127" s="196"/>
      <c r="H127" s="196"/>
      <c r="I127" s="196"/>
      <c r="J127" s="197"/>
    </row>
    <row r="128" spans="1:12" s="39" customFormat="1" ht="38.25" customHeight="1" x14ac:dyDescent="0.2">
      <c r="A128" s="200"/>
      <c r="B128" s="201"/>
      <c r="C128" s="203" t="s">
        <v>530</v>
      </c>
      <c r="D128" s="280"/>
      <c r="E128" s="241"/>
      <c r="F128" s="241"/>
      <c r="G128" s="241"/>
      <c r="H128" s="241"/>
      <c r="I128" s="241"/>
      <c r="J128" s="242"/>
    </row>
    <row r="129" spans="1:12" s="39" customFormat="1" ht="6.75" customHeight="1" x14ac:dyDescent="0.2">
      <c r="A129" s="200"/>
      <c r="B129" s="201"/>
      <c r="C129" s="201"/>
      <c r="D129" s="201"/>
      <c r="E129" s="201"/>
      <c r="F129" s="201"/>
      <c r="G129" s="201"/>
      <c r="H129" s="201"/>
      <c r="I129" s="201"/>
      <c r="J129" s="202"/>
    </row>
    <row r="130" spans="1:12" x14ac:dyDescent="0.2">
      <c r="A130" s="87"/>
      <c r="B130" s="48" t="s">
        <v>235</v>
      </c>
      <c r="C130" s="11"/>
      <c r="D130" s="11"/>
      <c r="E130" s="11"/>
      <c r="F130" s="11"/>
      <c r="G130" s="11"/>
      <c r="H130" s="60"/>
      <c r="I130" s="11"/>
      <c r="J130" s="13"/>
      <c r="L130">
        <f>IF(A130="YES", 7, 0)</f>
        <v>0</v>
      </c>
    </row>
    <row r="131" spans="1:12" ht="39.75" customHeight="1" x14ac:dyDescent="0.2">
      <c r="A131" s="300" t="s">
        <v>521</v>
      </c>
      <c r="B131" s="290"/>
      <c r="C131" s="291"/>
      <c r="D131" s="280"/>
      <c r="E131" s="241"/>
      <c r="F131" s="241"/>
      <c r="G131" s="241"/>
      <c r="H131" s="241"/>
      <c r="I131" s="241"/>
      <c r="J131" s="242"/>
    </row>
    <row r="132" spans="1:12" s="39" customFormat="1" ht="6.75" customHeight="1" x14ac:dyDescent="0.2">
      <c r="A132" s="10"/>
      <c r="B132" s="11"/>
      <c r="C132" s="11"/>
      <c r="D132" s="11"/>
      <c r="E132" s="11"/>
      <c r="F132" s="11"/>
      <c r="G132" s="11"/>
      <c r="H132" s="11"/>
      <c r="I132" s="11"/>
      <c r="J132" s="13"/>
    </row>
    <row r="133" spans="1:12" ht="28.5" customHeight="1" x14ac:dyDescent="0.2">
      <c r="A133" s="165"/>
      <c r="B133" s="289" t="s">
        <v>474</v>
      </c>
      <c r="C133" s="302"/>
      <c r="D133" s="302"/>
      <c r="E133" s="302"/>
      <c r="F133" s="302"/>
      <c r="G133" s="302"/>
      <c r="H133" s="302"/>
      <c r="I133" s="302"/>
      <c r="J133" s="303"/>
      <c r="L133">
        <f>IF(A133="YES", 2, 0)</f>
        <v>0</v>
      </c>
    </row>
    <row r="134" spans="1:12" ht="38.25" customHeight="1" x14ac:dyDescent="0.2">
      <c r="A134" s="166"/>
      <c r="B134" s="164"/>
      <c r="C134" s="164" t="s">
        <v>475</v>
      </c>
      <c r="D134" s="280"/>
      <c r="E134" s="241"/>
      <c r="F134" s="241"/>
      <c r="G134" s="241"/>
      <c r="H134" s="241"/>
      <c r="I134" s="241"/>
      <c r="J134" s="242"/>
    </row>
    <row r="135" spans="1:12" s="39" customFormat="1" ht="6.75" customHeight="1" x14ac:dyDescent="0.2">
      <c r="A135" s="10"/>
      <c r="B135" s="11"/>
      <c r="C135" s="11"/>
      <c r="D135" s="11"/>
      <c r="E135" s="11"/>
      <c r="F135" s="11"/>
      <c r="G135" s="11"/>
      <c r="H135" s="11"/>
      <c r="I135" s="11"/>
      <c r="J135" s="13"/>
    </row>
    <row r="136" spans="1:12" ht="25.5" customHeight="1" x14ac:dyDescent="0.2">
      <c r="A136" s="86"/>
      <c r="B136" s="289" t="s">
        <v>526</v>
      </c>
      <c r="C136" s="290"/>
      <c r="D136" s="290"/>
      <c r="E136" s="290"/>
      <c r="F136" s="290"/>
      <c r="G136" s="290"/>
      <c r="H136" s="290"/>
      <c r="I136" s="290"/>
      <c r="J136" s="291"/>
      <c r="L136">
        <f>IF(A136="YES", 5, 0)</f>
        <v>0</v>
      </c>
    </row>
    <row r="137" spans="1:12" s="39" customFormat="1" ht="6.75" customHeight="1" x14ac:dyDescent="0.2">
      <c r="A137" s="10"/>
      <c r="B137" s="11"/>
      <c r="C137" s="11"/>
      <c r="D137" s="11"/>
      <c r="E137" s="11"/>
      <c r="F137" s="11"/>
      <c r="G137" s="11"/>
      <c r="H137" s="11"/>
      <c r="I137" s="11"/>
      <c r="J137" s="13"/>
    </row>
    <row r="138" spans="1:12" ht="51" customHeight="1" x14ac:dyDescent="0.2">
      <c r="A138" s="86"/>
      <c r="B138" s="289" t="s">
        <v>531</v>
      </c>
      <c r="C138" s="290"/>
      <c r="D138" s="290"/>
      <c r="E138" s="290"/>
      <c r="F138" s="290"/>
      <c r="G138" s="290"/>
      <c r="H138" s="290"/>
      <c r="I138" s="290"/>
      <c r="J138" s="291"/>
      <c r="L138">
        <f>IF(A138="YES", 3, 0)</f>
        <v>0</v>
      </c>
    </row>
    <row r="139" spans="1:12" s="39" customFormat="1" ht="6.75" customHeight="1" x14ac:dyDescent="0.2">
      <c r="A139" s="10"/>
      <c r="B139" s="11"/>
      <c r="C139" s="11"/>
      <c r="D139" s="11"/>
      <c r="E139" s="11"/>
      <c r="F139" s="11"/>
      <c r="G139" s="11"/>
      <c r="H139" s="11"/>
      <c r="I139" s="11"/>
      <c r="J139" s="13"/>
    </row>
    <row r="140" spans="1:12" s="39" customFormat="1" ht="38.25" customHeight="1" x14ac:dyDescent="0.2">
      <c r="A140" s="200"/>
      <c r="B140" s="201"/>
      <c r="C140" s="203" t="s">
        <v>530</v>
      </c>
      <c r="D140" s="280"/>
      <c r="E140" s="241"/>
      <c r="F140" s="241"/>
      <c r="G140" s="241"/>
      <c r="H140" s="241"/>
      <c r="I140" s="241"/>
      <c r="J140" s="242"/>
    </row>
    <row r="141" spans="1:12" s="39" customFormat="1" ht="6.75" customHeight="1" x14ac:dyDescent="0.2">
      <c r="A141" s="200"/>
      <c r="B141" s="201"/>
      <c r="C141" s="201"/>
      <c r="D141" s="201"/>
      <c r="E141" s="201"/>
      <c r="F141" s="201"/>
      <c r="G141" s="201"/>
      <c r="H141" s="201"/>
      <c r="I141" s="201"/>
      <c r="J141" s="202"/>
    </row>
    <row r="142" spans="1:12" ht="39.950000000000003" customHeight="1" x14ac:dyDescent="0.2">
      <c r="A142" s="86"/>
      <c r="B142" s="289" t="s">
        <v>522</v>
      </c>
      <c r="C142" s="290"/>
      <c r="D142" s="290"/>
      <c r="E142" s="290"/>
      <c r="F142" s="290"/>
      <c r="G142" s="290"/>
      <c r="H142" s="290"/>
      <c r="I142" s="290"/>
      <c r="J142" s="291"/>
      <c r="L142">
        <f>IF(A142="YES", 3, 0)</f>
        <v>0</v>
      </c>
    </row>
    <row r="143" spans="1:12" ht="38.25" customHeight="1" x14ac:dyDescent="0.2">
      <c r="A143" s="10"/>
      <c r="B143" s="11"/>
      <c r="C143" s="96" t="s">
        <v>236</v>
      </c>
      <c r="D143" s="280"/>
      <c r="E143" s="241"/>
      <c r="F143" s="241"/>
      <c r="G143" s="241"/>
      <c r="H143" s="241"/>
      <c r="I143" s="241"/>
      <c r="J143" s="242"/>
    </row>
    <row r="144" spans="1:12" ht="6" customHeight="1" thickBot="1" x14ac:dyDescent="0.25">
      <c r="A144" s="10"/>
      <c r="B144" s="11"/>
      <c r="C144" s="11"/>
      <c r="D144" s="11"/>
      <c r="E144" s="11"/>
      <c r="F144" s="11"/>
      <c r="G144" s="11"/>
      <c r="H144" s="11"/>
      <c r="I144" s="11"/>
      <c r="J144" s="15"/>
    </row>
    <row r="145" spans="1:10" ht="13.5" thickBot="1" x14ac:dyDescent="0.25">
      <c r="A145" s="10"/>
      <c r="B145" s="48" t="s">
        <v>244</v>
      </c>
      <c r="C145" s="11"/>
      <c r="D145" s="11"/>
      <c r="E145" s="11"/>
      <c r="F145" s="11"/>
      <c r="G145" s="11"/>
      <c r="H145" s="69">
        <f>IF(SUM(L118:L142)&gt;40, 40, SUM(L118:L142))</f>
        <v>0</v>
      </c>
      <c r="I145" s="11"/>
      <c r="J145" s="13"/>
    </row>
    <row r="146" spans="1:10" ht="6.75" customHeight="1" x14ac:dyDescent="0.2">
      <c r="A146" s="17"/>
      <c r="B146" s="18"/>
      <c r="C146" s="18"/>
      <c r="D146" s="18"/>
      <c r="E146" s="18"/>
      <c r="F146" s="18"/>
      <c r="G146" s="18"/>
      <c r="H146" s="18"/>
      <c r="I146" s="18"/>
      <c r="J146" s="28"/>
    </row>
  </sheetData>
  <sheetProtection algorithmName="SHA-512" hashValue="EA2nGL8ePnCuSmP/oAohaPcMXJjpKrtM5Tozz/3OaDSogRFTDzziL3G2fHzJCGIuGaBlv1OjIGjH5n4YPOCyuQ==" saltValue="ShtfVZSsxWCcvw1WFiMpNQ==" spinCount="100000" sheet="1" objects="1" scenarios="1"/>
  <mergeCells count="162">
    <mergeCell ref="F48:J48"/>
    <mergeCell ref="A43:C43"/>
    <mergeCell ref="E43:G43"/>
    <mergeCell ref="H43:I43"/>
    <mergeCell ref="A44:C44"/>
    <mergeCell ref="E44:G44"/>
    <mergeCell ref="H44:I44"/>
    <mergeCell ref="E34:G34"/>
    <mergeCell ref="E35:G35"/>
    <mergeCell ref="E36:G36"/>
    <mergeCell ref="E37:G37"/>
    <mergeCell ref="A41:J41"/>
    <mergeCell ref="A42:C42"/>
    <mergeCell ref="E42:G42"/>
    <mergeCell ref="H42:I42"/>
    <mergeCell ref="B40:E40"/>
    <mergeCell ref="G38:J38"/>
    <mergeCell ref="H37:I37"/>
    <mergeCell ref="G39:J39"/>
    <mergeCell ref="B39:E39"/>
    <mergeCell ref="H36:I36"/>
    <mergeCell ref="A38:E38"/>
    <mergeCell ref="H35:I35"/>
    <mergeCell ref="H34:I34"/>
    <mergeCell ref="G67:H67"/>
    <mergeCell ref="G72:H72"/>
    <mergeCell ref="G73:H73"/>
    <mergeCell ref="G68:H68"/>
    <mergeCell ref="G69:H69"/>
    <mergeCell ref="G70:H70"/>
    <mergeCell ref="G71:H71"/>
    <mergeCell ref="A45:J45"/>
    <mergeCell ref="A46:C46"/>
    <mergeCell ref="E46:H46"/>
    <mergeCell ref="I46:J46"/>
    <mergeCell ref="A68:F68"/>
    <mergeCell ref="A69:F69"/>
    <mergeCell ref="A70:F70"/>
    <mergeCell ref="A71:F71"/>
    <mergeCell ref="A72:F72"/>
    <mergeCell ref="A73:F73"/>
    <mergeCell ref="A50:J50"/>
    <mergeCell ref="A55:E55"/>
    <mergeCell ref="D57:J57"/>
    <mergeCell ref="A47:C47"/>
    <mergeCell ref="E47:H47"/>
    <mergeCell ref="I47:J47"/>
    <mergeCell ref="A48:E48"/>
    <mergeCell ref="I97:J97"/>
    <mergeCell ref="A94:J94"/>
    <mergeCell ref="A89:J90"/>
    <mergeCell ref="A49:F49"/>
    <mergeCell ref="G65:H65"/>
    <mergeCell ref="A65:F65"/>
    <mergeCell ref="A66:F66"/>
    <mergeCell ref="G66:H66"/>
    <mergeCell ref="A36:C36"/>
    <mergeCell ref="E91:J91"/>
    <mergeCell ref="A37:C37"/>
    <mergeCell ref="A86:H86"/>
    <mergeCell ref="G81:H81"/>
    <mergeCell ref="G82:H82"/>
    <mergeCell ref="G83:H83"/>
    <mergeCell ref="G40:J40"/>
    <mergeCell ref="B61:I61"/>
    <mergeCell ref="B60:I60"/>
    <mergeCell ref="A57:C57"/>
    <mergeCell ref="A67:F67"/>
    <mergeCell ref="A64:J64"/>
    <mergeCell ref="A53:J53"/>
    <mergeCell ref="A58:F58"/>
    <mergeCell ref="C97:D97"/>
    <mergeCell ref="A74:F74"/>
    <mergeCell ref="A75:F75"/>
    <mergeCell ref="A76:F76"/>
    <mergeCell ref="A77:F77"/>
    <mergeCell ref="A78:F78"/>
    <mergeCell ref="A79:F79"/>
    <mergeCell ref="A80:F80"/>
    <mergeCell ref="C91:D91"/>
    <mergeCell ref="G74:H74"/>
    <mergeCell ref="G75:H75"/>
    <mergeCell ref="G76:H76"/>
    <mergeCell ref="G77:H77"/>
    <mergeCell ref="G78:H78"/>
    <mergeCell ref="G79:H79"/>
    <mergeCell ref="G80:H80"/>
    <mergeCell ref="A81:F81"/>
    <mergeCell ref="A85:F85"/>
    <mergeCell ref="G85:H85"/>
    <mergeCell ref="A82:F82"/>
    <mergeCell ref="A83:F83"/>
    <mergeCell ref="A84:F84"/>
    <mergeCell ref="G84:H84"/>
    <mergeCell ref="D143:J143"/>
    <mergeCell ref="I98:J98"/>
    <mergeCell ref="A102:J102"/>
    <mergeCell ref="A108:I108"/>
    <mergeCell ref="B142:J142"/>
    <mergeCell ref="A106:J107"/>
    <mergeCell ref="A109:J109"/>
    <mergeCell ref="B138:J138"/>
    <mergeCell ref="G101:J101"/>
    <mergeCell ref="B136:J136"/>
    <mergeCell ref="A131:C131"/>
    <mergeCell ref="D131:J131"/>
    <mergeCell ref="B120:J120"/>
    <mergeCell ref="B133:J133"/>
    <mergeCell ref="B122:J122"/>
    <mergeCell ref="A111:J115"/>
    <mergeCell ref="D134:J134"/>
    <mergeCell ref="C98:D98"/>
    <mergeCell ref="B126:J126"/>
    <mergeCell ref="D128:J128"/>
    <mergeCell ref="D140:J140"/>
    <mergeCell ref="C19:E19"/>
    <mergeCell ref="H32:I32"/>
    <mergeCell ref="I16:J16"/>
    <mergeCell ref="F18:H18"/>
    <mergeCell ref="A34:C34"/>
    <mergeCell ref="I18:J18"/>
    <mergeCell ref="A16:D16"/>
    <mergeCell ref="D17:E17"/>
    <mergeCell ref="A32:C32"/>
    <mergeCell ref="A25:J25"/>
    <mergeCell ref="C20:D20"/>
    <mergeCell ref="A27:J27"/>
    <mergeCell ref="A33:C33"/>
    <mergeCell ref="E32:G32"/>
    <mergeCell ref="F24:J24"/>
    <mergeCell ref="E16:G16"/>
    <mergeCell ref="H33:I33"/>
    <mergeCell ref="G19:J19"/>
    <mergeCell ref="G20:I20"/>
    <mergeCell ref="E33:G33"/>
    <mergeCell ref="A28:J28"/>
    <mergeCell ref="A24:E24"/>
    <mergeCell ref="A30:J30"/>
    <mergeCell ref="A35:C35"/>
    <mergeCell ref="F4:G4"/>
    <mergeCell ref="H1:J6"/>
    <mergeCell ref="A1:G1"/>
    <mergeCell ref="A2:G2"/>
    <mergeCell ref="A3:G3"/>
    <mergeCell ref="A6:D6"/>
    <mergeCell ref="A9:J9"/>
    <mergeCell ref="B22:E22"/>
    <mergeCell ref="F22:H22"/>
    <mergeCell ref="F10:H10"/>
    <mergeCell ref="D10:E10"/>
    <mergeCell ref="F5:G5"/>
    <mergeCell ref="B5:C5"/>
    <mergeCell ref="A11:J11"/>
    <mergeCell ref="A18:C18"/>
    <mergeCell ref="A12:J12"/>
    <mergeCell ref="D18:E18"/>
    <mergeCell ref="I22:J22"/>
    <mergeCell ref="I14:J14"/>
    <mergeCell ref="A14:D14"/>
    <mergeCell ref="E14:G14"/>
    <mergeCell ref="A19:B19"/>
    <mergeCell ref="A20:B20"/>
  </mergeCells>
  <phoneticPr fontId="1" type="noConversion"/>
  <dataValidations count="17">
    <dataValidation type="list" allowBlank="1" showInputMessage="1" showErrorMessage="1" sqref="G67:G85 H85 A20:B20" xr:uid="{00000000-0002-0000-0100-000000000000}">
      <formula1>County1</formula1>
    </dataValidation>
    <dataValidation type="list" allowBlank="1" showInputMessage="1" showErrorMessage="1" sqref="A26" xr:uid="{00000000-0002-0000-0100-000001000000}">
      <formula1>Crime</formula1>
    </dataValidation>
    <dataValidation type="list" allowBlank="1" showInputMessage="1" showErrorMessage="1" sqref="F18:H18" xr:uid="{00000000-0002-0000-0100-000002000000}">
      <formula1>Organization1</formula1>
    </dataValidation>
    <dataValidation type="list" allowBlank="1" showInputMessage="1" showErrorMessage="1" sqref="G49" xr:uid="{00000000-0002-0000-0100-000003000000}">
      <formula1>PubliclyTraded</formula1>
    </dataValidation>
    <dataValidation type="list" allowBlank="1" showInputMessage="1" showErrorMessage="1" sqref="A57:C57" xr:uid="{00000000-0002-0000-0100-000004000000}">
      <formula1>BusinessType3</formula1>
    </dataValidation>
    <dataValidation type="list" allowBlank="1" showInputMessage="1" showErrorMessage="1" sqref="J20" xr:uid="{00000000-0002-0000-0100-000005000000}">
      <formula1>SOS</formula1>
    </dataValidation>
    <dataValidation type="list" allowBlank="1" showInputMessage="1" showErrorMessage="1" sqref="J60:J61" xr:uid="{00000000-0002-0000-0100-000006000000}">
      <formula1>NonManuf</formula1>
    </dataValidation>
    <dataValidation type="list" allowBlank="1" showInputMessage="1" showErrorMessage="1" sqref="A55:E55" xr:uid="{00000000-0002-0000-0100-000007000000}">
      <formula1>Status</formula1>
    </dataValidation>
    <dataValidation type="list" allowBlank="1" showInputMessage="1" showErrorMessage="1" sqref="G52" xr:uid="{00000000-0002-0000-0100-000008000000}">
      <formula1>Retail</formula1>
    </dataValidation>
    <dataValidation type="list" allowBlank="1" showInputMessage="1" showErrorMessage="1" sqref="E93" xr:uid="{00000000-0002-0000-0100-000009000000}">
      <formula1>PdinTrain</formula1>
    </dataValidation>
    <dataValidation type="list" allowBlank="1" showInputMessage="1" showErrorMessage="1" sqref="J105" xr:uid="{00000000-0002-0000-0100-00000A000000}">
      <formula1>CollectBargain</formula1>
    </dataValidation>
    <dataValidation type="list" allowBlank="1" showInputMessage="1" showErrorMessage="1" sqref="J108" xr:uid="{00000000-0002-0000-0100-00000B000000}">
      <formula1>OSHAViolate</formula1>
    </dataValidation>
    <dataValidation type="list" allowBlank="1" showInputMessage="1" showErrorMessage="1" sqref="A9:J9" xr:uid="{00000000-0002-0000-0100-00000C000000}">
      <formula1>BSSCProgram</formula1>
    </dataValidation>
    <dataValidation type="list" allowBlank="1" showInputMessage="1" showErrorMessage="1" sqref="A22" xr:uid="{00000000-0002-0000-0100-00000D000000}">
      <formula1>Salutation</formula1>
    </dataValidation>
    <dataValidation type="list" allowBlank="1" showInputMessage="1" showErrorMessage="1" sqref="J100" xr:uid="{00000000-0002-0000-0100-00000E000000}">
      <formula1>EMPB</formula1>
    </dataValidation>
    <dataValidation type="list" allowBlank="1" showInputMessage="1" showErrorMessage="1" sqref="E20" xr:uid="{00000000-0002-0000-0100-00000F000000}">
      <formula1>TAXIF</formula1>
    </dataValidation>
    <dataValidation type="list" allowBlank="1" showInputMessage="1" showErrorMessage="1" sqref="A118 A120 A124 A130 A133 A136 A138 A142 A126" xr:uid="{00000000-0002-0000-0100-000010000000}">
      <formula1>ProgCompInit</formula1>
    </dataValidation>
  </dataValidations>
  <hyperlinks>
    <hyperlink ref="D17" r:id="rId1" display="NAICS Code" xr:uid="{00000000-0004-0000-0100-000000000000}"/>
    <hyperlink ref="F10:H10" r:id="rId2" display="Kentucky Secretary of State)" xr:uid="{00000000-0004-0000-0100-000001000000}"/>
    <hyperlink ref="D17:E17" r:id="rId3" display="6 Digit NAICS Code " xr:uid="{00000000-0004-0000-0100-000002000000}"/>
    <hyperlink ref="G19:J19" r:id="rId4" display="Is the Applicant Registered and in Good" xr:uid="{00000000-0004-0000-0100-000003000000}"/>
    <hyperlink ref="G20:I20" r:id="rId5" display="Standing with KY Sec of State?" xr:uid="{00000000-0004-0000-0100-000004000000}"/>
    <hyperlink ref="C19:E19" r:id="rId6" display="   Is Location in a Tax Increment" xr:uid="{00000000-0004-0000-0100-000005000000}"/>
    <hyperlink ref="C20:D20" r:id="rId7" display="   Financing District? " xr:uid="{00000000-0004-0000-0100-000006000000}"/>
  </hyperlinks>
  <pageMargins left="0.5" right="0.5" top="0.25" bottom="0.25" header="0.25" footer="0.15"/>
  <pageSetup orientation="portrait" r:id="rId8"/>
  <headerFooter alignWithMargins="0">
    <oddFooter>&amp;L&amp;8&amp;D&amp;R&amp;8BSSC Project Information - &amp;P</oddFooter>
  </headerFooter>
  <drawing r:id="rId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79"/>
  <sheetViews>
    <sheetView workbookViewId="0">
      <selection activeCell="M2" sqref="M2"/>
    </sheetView>
  </sheetViews>
  <sheetFormatPr defaultRowHeight="12.75" x14ac:dyDescent="0.2"/>
  <cols>
    <col min="1" max="1" width="9.5703125" bestFit="1" customWidth="1"/>
    <col min="5" max="5" width="10.28515625" customWidth="1"/>
    <col min="6" max="6" width="10.28515625" bestFit="1" customWidth="1"/>
    <col min="10" max="10" width="10.42578125" customWidth="1"/>
    <col min="12" max="13" width="9.140625" customWidth="1"/>
  </cols>
  <sheetData>
    <row r="1" spans="1:10" ht="15" customHeight="1" x14ac:dyDescent="0.25">
      <c r="A1" s="389" t="s">
        <v>499</v>
      </c>
      <c r="B1" s="389"/>
      <c r="C1" s="389"/>
      <c r="D1" s="389"/>
      <c r="E1" s="389"/>
      <c r="F1" s="389"/>
      <c r="G1" s="389"/>
      <c r="H1" s="388"/>
      <c r="I1" s="388"/>
      <c r="J1" s="388"/>
    </row>
    <row r="2" spans="1:10" s="188" customFormat="1" ht="15" customHeight="1" x14ac:dyDescent="0.25">
      <c r="A2" s="217" t="s">
        <v>387</v>
      </c>
      <c r="B2" s="217"/>
      <c r="C2" s="217"/>
      <c r="D2" s="217"/>
      <c r="E2" s="217"/>
      <c r="F2" s="217"/>
      <c r="G2" s="217"/>
      <c r="H2" s="388"/>
      <c r="I2" s="388"/>
      <c r="J2" s="388"/>
    </row>
    <row r="3" spans="1:10" ht="15" customHeight="1" x14ac:dyDescent="0.25">
      <c r="A3" s="217" t="str">
        <f>IF('BSSC Project Info'!A9="","",'BSSC Project Info'!A9)</f>
        <v/>
      </c>
      <c r="B3" s="217"/>
      <c r="C3" s="217"/>
      <c r="D3" s="217"/>
      <c r="E3" s="217"/>
      <c r="F3" s="217"/>
      <c r="G3" s="217"/>
      <c r="H3" s="388"/>
      <c r="I3" s="388"/>
      <c r="J3" s="388"/>
    </row>
    <row r="4" spans="1:10" ht="15" customHeight="1" x14ac:dyDescent="0.25">
      <c r="A4" s="217" t="s">
        <v>502</v>
      </c>
      <c r="B4" s="217"/>
      <c r="C4" s="217"/>
      <c r="D4" s="217"/>
      <c r="E4" s="217"/>
      <c r="F4" s="217"/>
      <c r="G4" s="217"/>
      <c r="H4" s="388"/>
      <c r="I4" s="388"/>
      <c r="J4" s="388"/>
    </row>
    <row r="5" spans="1:10" ht="21" customHeight="1" x14ac:dyDescent="0.2">
      <c r="A5" s="390" t="s">
        <v>388</v>
      </c>
      <c r="B5" s="390"/>
      <c r="C5" s="390"/>
      <c r="D5" s="390"/>
      <c r="E5" s="390"/>
      <c r="F5" s="390"/>
      <c r="G5" s="390"/>
      <c r="H5" s="388"/>
      <c r="I5" s="388"/>
      <c r="J5" s="388"/>
    </row>
    <row r="6" spans="1:10" x14ac:dyDescent="0.2">
      <c r="A6" s="11" t="s">
        <v>6</v>
      </c>
      <c r="B6" s="11"/>
      <c r="C6" s="11"/>
      <c r="D6" s="11"/>
      <c r="E6" s="11"/>
      <c r="F6" s="11"/>
      <c r="G6" s="44" t="str">
        <f>'BSSC Project Info'!E6</f>
        <v>Rev 6/2024</v>
      </c>
      <c r="H6" s="11"/>
      <c r="I6" s="44"/>
      <c r="J6" s="11"/>
    </row>
    <row r="7" spans="1:10" ht="12.75" customHeight="1" x14ac:dyDescent="0.2">
      <c r="A7" s="410" t="str">
        <f>IF('BSSC Project Info'!A11="","",'BSSC Project Info'!A11)</f>
        <v/>
      </c>
      <c r="B7" s="411"/>
      <c r="C7" s="411"/>
      <c r="D7" s="411"/>
      <c r="E7" s="411"/>
      <c r="F7" s="411"/>
      <c r="G7" s="411"/>
      <c r="H7" s="411"/>
      <c r="I7" s="411"/>
      <c r="J7" s="412"/>
    </row>
    <row r="8" spans="1:10" ht="12.75" customHeight="1" x14ac:dyDescent="0.2">
      <c r="A8" s="62" t="s">
        <v>287</v>
      </c>
      <c r="B8" s="4"/>
      <c r="C8" s="4"/>
      <c r="D8" s="4"/>
      <c r="E8" s="122"/>
      <c r="F8" s="121"/>
      <c r="G8" s="431" t="s">
        <v>389</v>
      </c>
      <c r="H8" s="432"/>
      <c r="I8" s="432"/>
      <c r="J8" s="432"/>
    </row>
    <row r="9" spans="1:10" ht="12.75" customHeight="1" x14ac:dyDescent="0.2">
      <c r="A9" s="413" t="str">
        <f>IF('BSSC Project Info'!A20="","",'BSSC Project Info'!A20)</f>
        <v/>
      </c>
      <c r="B9" s="414"/>
      <c r="C9" s="415"/>
      <c r="D9" s="4"/>
      <c r="E9" s="123"/>
      <c r="F9" s="123"/>
      <c r="G9" s="314"/>
      <c r="H9" s="314"/>
      <c r="I9" s="314"/>
      <c r="J9" s="314"/>
    </row>
    <row r="10" spans="1:10" ht="4.5" customHeight="1" x14ac:dyDescent="0.2"/>
    <row r="11" spans="1:10" s="39" customFormat="1" x14ac:dyDescent="0.2">
      <c r="A11" s="61" t="s">
        <v>217</v>
      </c>
      <c r="B11" s="38"/>
      <c r="C11" s="38"/>
      <c r="D11" s="38"/>
      <c r="E11" s="38"/>
      <c r="F11" s="38"/>
      <c r="G11" s="38"/>
      <c r="H11" s="38"/>
      <c r="I11" s="38"/>
      <c r="J11" s="38"/>
    </row>
    <row r="12" spans="1:10" ht="53.25" customHeight="1" x14ac:dyDescent="0.2">
      <c r="A12" s="326" t="s">
        <v>467</v>
      </c>
      <c r="B12" s="326"/>
      <c r="C12" s="326"/>
      <c r="D12" s="326"/>
      <c r="E12" s="326"/>
      <c r="F12" s="326"/>
      <c r="G12" s="326"/>
      <c r="H12" s="326"/>
      <c r="I12" s="326"/>
      <c r="J12" s="326"/>
    </row>
    <row r="13" spans="1:10" ht="10.5" customHeight="1" x14ac:dyDescent="0.2">
      <c r="A13" s="293"/>
      <c r="B13" s="293"/>
      <c r="C13" s="293"/>
      <c r="D13" s="293"/>
      <c r="E13" s="293"/>
      <c r="F13" s="293"/>
      <c r="G13" s="293"/>
      <c r="H13" s="293"/>
      <c r="I13" s="293"/>
      <c r="J13" s="293"/>
    </row>
    <row r="14" spans="1:10" s="23" customFormat="1" ht="12.75" customHeight="1" x14ac:dyDescent="0.2">
      <c r="A14" s="404" t="s">
        <v>442</v>
      </c>
      <c r="B14" s="404"/>
      <c r="C14" s="404"/>
      <c r="D14" s="404"/>
      <c r="E14" s="404"/>
      <c r="F14" s="404"/>
      <c r="G14" s="404"/>
      <c r="H14" s="404"/>
      <c r="I14" s="404"/>
      <c r="J14" s="404"/>
    </row>
    <row r="15" spans="1:10" ht="130.5" customHeight="1" x14ac:dyDescent="0.2">
      <c r="A15" s="280"/>
      <c r="B15" s="427"/>
      <c r="C15" s="427"/>
      <c r="D15" s="427"/>
      <c r="E15" s="427"/>
      <c r="F15" s="427"/>
      <c r="G15" s="427"/>
      <c r="H15" s="427"/>
      <c r="I15" s="427"/>
      <c r="J15" s="428"/>
    </row>
    <row r="16" spans="1:10" s="39" customFormat="1" x14ac:dyDescent="0.2">
      <c r="A16" s="61" t="s">
        <v>288</v>
      </c>
      <c r="B16" s="38"/>
      <c r="C16" s="38"/>
      <c r="D16" s="38"/>
      <c r="E16" s="38"/>
      <c r="F16" s="38"/>
      <c r="G16" s="38"/>
      <c r="H16" s="38"/>
      <c r="I16" s="38"/>
      <c r="J16" s="38"/>
    </row>
    <row r="17" spans="1:10" ht="65.25" customHeight="1" x14ac:dyDescent="0.2">
      <c r="A17" s="402" t="s">
        <v>289</v>
      </c>
      <c r="B17" s="403"/>
      <c r="C17" s="97" t="s">
        <v>290</v>
      </c>
      <c r="D17" s="98" t="s">
        <v>291</v>
      </c>
      <c r="E17" s="99" t="s">
        <v>331</v>
      </c>
      <c r="F17" s="99" t="s">
        <v>450</v>
      </c>
      <c r="G17" s="98" t="s">
        <v>329</v>
      </c>
      <c r="H17" s="98" t="s">
        <v>292</v>
      </c>
      <c r="I17" s="429" t="s">
        <v>330</v>
      </c>
      <c r="J17" s="430"/>
    </row>
    <row r="18" spans="1:10" s="35" customFormat="1" ht="20.100000000000001" customHeight="1" x14ac:dyDescent="0.2">
      <c r="A18" s="332" t="s">
        <v>294</v>
      </c>
      <c r="B18" s="333"/>
      <c r="C18" s="108"/>
      <c r="D18" s="111"/>
      <c r="E18" s="112"/>
      <c r="F18" s="133"/>
      <c r="G18" s="109">
        <f>F18*50</f>
        <v>0</v>
      </c>
      <c r="H18" s="110">
        <f>IF(C18="Yes",D18*E18*'BSSC Project Info'!$C$98,0)</f>
        <v>0</v>
      </c>
      <c r="I18" s="398">
        <f>G18+H18</f>
        <v>0</v>
      </c>
      <c r="J18" s="399"/>
    </row>
    <row r="19" spans="1:10" s="35" customFormat="1" ht="20.100000000000001" customHeight="1" x14ac:dyDescent="0.2">
      <c r="A19" s="332" t="s">
        <v>295</v>
      </c>
      <c r="B19" s="333"/>
      <c r="C19" s="108"/>
      <c r="D19" s="111"/>
      <c r="E19" s="112"/>
      <c r="F19" s="133"/>
      <c r="G19" s="109">
        <f t="shared" ref="G19:G32" si="0">F19*50</f>
        <v>0</v>
      </c>
      <c r="H19" s="110">
        <f>IF(C19="Yes",D19*E19*'BSSC Project Info'!$C$98,0)</f>
        <v>0</v>
      </c>
      <c r="I19" s="398">
        <f t="shared" ref="I19:I32" si="1">G19+H19</f>
        <v>0</v>
      </c>
      <c r="J19" s="399"/>
    </row>
    <row r="20" spans="1:10" s="35" customFormat="1" ht="20.100000000000001" customHeight="1" x14ac:dyDescent="0.2">
      <c r="A20" s="332" t="s">
        <v>296</v>
      </c>
      <c r="B20" s="333"/>
      <c r="C20" s="108"/>
      <c r="D20" s="111"/>
      <c r="E20" s="112"/>
      <c r="F20" s="133"/>
      <c r="G20" s="109">
        <f t="shared" si="0"/>
        <v>0</v>
      </c>
      <c r="H20" s="110">
        <f>IF(C20="Yes",D20*E20*'BSSC Project Info'!$C$98,0)</f>
        <v>0</v>
      </c>
      <c r="I20" s="398">
        <f t="shared" si="1"/>
        <v>0</v>
      </c>
      <c r="J20" s="399"/>
    </row>
    <row r="21" spans="1:10" s="35" customFormat="1" ht="20.100000000000001" customHeight="1" x14ac:dyDescent="0.2">
      <c r="A21" s="332" t="s">
        <v>297</v>
      </c>
      <c r="B21" s="333"/>
      <c r="C21" s="108"/>
      <c r="D21" s="111"/>
      <c r="E21" s="112"/>
      <c r="F21" s="133"/>
      <c r="G21" s="109">
        <f t="shared" si="0"/>
        <v>0</v>
      </c>
      <c r="H21" s="110">
        <f>IF(C21="Yes",D21*E21*'BSSC Project Info'!$C$98,0)</f>
        <v>0</v>
      </c>
      <c r="I21" s="398">
        <f t="shared" si="1"/>
        <v>0</v>
      </c>
      <c r="J21" s="399"/>
    </row>
    <row r="22" spans="1:10" s="35" customFormat="1" ht="20.100000000000001" customHeight="1" x14ac:dyDescent="0.2">
      <c r="A22" s="332" t="s">
        <v>298</v>
      </c>
      <c r="B22" s="333"/>
      <c r="C22" s="108"/>
      <c r="D22" s="111"/>
      <c r="E22" s="113"/>
      <c r="F22" s="134"/>
      <c r="G22" s="109">
        <f t="shared" si="0"/>
        <v>0</v>
      </c>
      <c r="H22" s="110">
        <f>IF(C22="Yes",D22*E22*'BSSC Project Info'!$C$98,0)</f>
        <v>0</v>
      </c>
      <c r="I22" s="398">
        <f t="shared" si="1"/>
        <v>0</v>
      </c>
      <c r="J22" s="399"/>
    </row>
    <row r="23" spans="1:10" s="35" customFormat="1" ht="20.100000000000001" customHeight="1" x14ac:dyDescent="0.2">
      <c r="A23" s="332" t="s">
        <v>299</v>
      </c>
      <c r="B23" s="333"/>
      <c r="C23" s="108"/>
      <c r="D23" s="111"/>
      <c r="E23" s="113"/>
      <c r="F23" s="134"/>
      <c r="G23" s="109">
        <f t="shared" si="0"/>
        <v>0</v>
      </c>
      <c r="H23" s="110">
        <f>IF(C23="Yes",D23*E23*'BSSC Project Info'!$C$98,0)</f>
        <v>0</v>
      </c>
      <c r="I23" s="398">
        <f t="shared" si="1"/>
        <v>0</v>
      </c>
      <c r="J23" s="399"/>
    </row>
    <row r="24" spans="1:10" s="35" customFormat="1" ht="20.100000000000001" customHeight="1" x14ac:dyDescent="0.2">
      <c r="A24" s="332" t="s">
        <v>300</v>
      </c>
      <c r="B24" s="333"/>
      <c r="C24" s="108"/>
      <c r="D24" s="111"/>
      <c r="E24" s="113"/>
      <c r="F24" s="134"/>
      <c r="G24" s="109">
        <f t="shared" si="0"/>
        <v>0</v>
      </c>
      <c r="H24" s="110">
        <f>IF(C24="Yes",D24*E24*'BSSC Project Info'!$C$98,0)</f>
        <v>0</v>
      </c>
      <c r="I24" s="398">
        <f t="shared" si="1"/>
        <v>0</v>
      </c>
      <c r="J24" s="399"/>
    </row>
    <row r="25" spans="1:10" s="35" customFormat="1" ht="20.100000000000001" customHeight="1" x14ac:dyDescent="0.2">
      <c r="A25" s="332" t="s">
        <v>301</v>
      </c>
      <c r="B25" s="333"/>
      <c r="C25" s="108"/>
      <c r="D25" s="111"/>
      <c r="E25" s="113"/>
      <c r="F25" s="134"/>
      <c r="G25" s="109">
        <f t="shared" si="0"/>
        <v>0</v>
      </c>
      <c r="H25" s="110">
        <f>IF(C25="Yes",D25*E25*'BSSC Project Info'!$C$98,0)</f>
        <v>0</v>
      </c>
      <c r="I25" s="398">
        <f t="shared" si="1"/>
        <v>0</v>
      </c>
      <c r="J25" s="399"/>
    </row>
    <row r="26" spans="1:10" s="35" customFormat="1" ht="20.100000000000001" customHeight="1" x14ac:dyDescent="0.2">
      <c r="A26" s="332" t="s">
        <v>302</v>
      </c>
      <c r="B26" s="333"/>
      <c r="C26" s="108"/>
      <c r="D26" s="111"/>
      <c r="E26" s="113"/>
      <c r="F26" s="134"/>
      <c r="G26" s="109">
        <f t="shared" si="0"/>
        <v>0</v>
      </c>
      <c r="H26" s="110">
        <f>IF(C26="Yes",D26*E26*'BSSC Project Info'!$C$98,0)</f>
        <v>0</v>
      </c>
      <c r="I26" s="398">
        <f t="shared" si="1"/>
        <v>0</v>
      </c>
      <c r="J26" s="399"/>
    </row>
    <row r="27" spans="1:10" s="35" customFormat="1" ht="20.100000000000001" customHeight="1" x14ac:dyDescent="0.2">
      <c r="A27" s="332" t="s">
        <v>303</v>
      </c>
      <c r="B27" s="333"/>
      <c r="C27" s="108"/>
      <c r="D27" s="111"/>
      <c r="E27" s="113"/>
      <c r="F27" s="134"/>
      <c r="G27" s="109">
        <f t="shared" si="0"/>
        <v>0</v>
      </c>
      <c r="H27" s="110">
        <f>IF(C27="Yes",D27*E27*'BSSC Project Info'!$C$98,0)</f>
        <v>0</v>
      </c>
      <c r="I27" s="398">
        <f t="shared" si="1"/>
        <v>0</v>
      </c>
      <c r="J27" s="399"/>
    </row>
    <row r="28" spans="1:10" s="35" customFormat="1" ht="20.100000000000001" customHeight="1" x14ac:dyDescent="0.2">
      <c r="A28" s="332" t="s">
        <v>304</v>
      </c>
      <c r="B28" s="333"/>
      <c r="C28" s="108"/>
      <c r="D28" s="111"/>
      <c r="E28" s="113"/>
      <c r="F28" s="134"/>
      <c r="G28" s="109">
        <f t="shared" si="0"/>
        <v>0</v>
      </c>
      <c r="H28" s="110">
        <f>IF(C28="Yes",D28*E28*'BSSC Project Info'!$C$98,0)</f>
        <v>0</v>
      </c>
      <c r="I28" s="398">
        <f t="shared" si="1"/>
        <v>0</v>
      </c>
      <c r="J28" s="399"/>
    </row>
    <row r="29" spans="1:10" s="35" customFormat="1" ht="20.100000000000001" customHeight="1" x14ac:dyDescent="0.2">
      <c r="A29" s="332" t="s">
        <v>305</v>
      </c>
      <c r="B29" s="333"/>
      <c r="C29" s="108"/>
      <c r="D29" s="111"/>
      <c r="E29" s="113"/>
      <c r="F29" s="134"/>
      <c r="G29" s="109">
        <f t="shared" si="0"/>
        <v>0</v>
      </c>
      <c r="H29" s="110">
        <f>IF(C29="Yes",D29*E29*'BSSC Project Info'!$C$98,0)</f>
        <v>0</v>
      </c>
      <c r="I29" s="398">
        <f t="shared" si="1"/>
        <v>0</v>
      </c>
      <c r="J29" s="399"/>
    </row>
    <row r="30" spans="1:10" s="35" customFormat="1" ht="20.100000000000001" customHeight="1" x14ac:dyDescent="0.2">
      <c r="A30" s="332" t="s">
        <v>306</v>
      </c>
      <c r="B30" s="333"/>
      <c r="C30" s="108"/>
      <c r="D30" s="111"/>
      <c r="E30" s="113"/>
      <c r="F30" s="134"/>
      <c r="G30" s="109">
        <f t="shared" si="0"/>
        <v>0</v>
      </c>
      <c r="H30" s="110">
        <f>IF(C30="Yes",D30*E30*'BSSC Project Info'!$C$98,0)</f>
        <v>0</v>
      </c>
      <c r="I30" s="398">
        <f t="shared" si="1"/>
        <v>0</v>
      </c>
      <c r="J30" s="399"/>
    </row>
    <row r="31" spans="1:10" s="35" customFormat="1" ht="20.100000000000001" customHeight="1" x14ac:dyDescent="0.2">
      <c r="A31" s="332" t="s">
        <v>307</v>
      </c>
      <c r="B31" s="333"/>
      <c r="C31" s="108"/>
      <c r="D31" s="111"/>
      <c r="E31" s="113"/>
      <c r="F31" s="134"/>
      <c r="G31" s="109">
        <f t="shared" si="0"/>
        <v>0</v>
      </c>
      <c r="H31" s="110">
        <f>IF(C31="Yes",D31*E31*'BSSC Project Info'!$C$98,0)</f>
        <v>0</v>
      </c>
      <c r="I31" s="398">
        <f t="shared" si="1"/>
        <v>0</v>
      </c>
      <c r="J31" s="399"/>
    </row>
    <row r="32" spans="1:10" s="35" customFormat="1" ht="20.100000000000001" customHeight="1" x14ac:dyDescent="0.2">
      <c r="A32" s="332" t="s">
        <v>308</v>
      </c>
      <c r="B32" s="333"/>
      <c r="C32" s="108"/>
      <c r="D32" s="111"/>
      <c r="E32" s="113"/>
      <c r="F32" s="134"/>
      <c r="G32" s="109">
        <f t="shared" si="0"/>
        <v>0</v>
      </c>
      <c r="H32" s="110">
        <f>IF(C32="Yes",D32*E32*'BSSC Project Info'!$C$98,0)</f>
        <v>0</v>
      </c>
      <c r="I32" s="398">
        <f t="shared" si="1"/>
        <v>0</v>
      </c>
      <c r="J32" s="399"/>
    </row>
    <row r="33" spans="1:10" s="35" customFormat="1" ht="20.100000000000001" customHeight="1" thickBot="1" x14ac:dyDescent="0.25">
      <c r="A33" s="395" t="s">
        <v>332</v>
      </c>
      <c r="B33" s="396"/>
      <c r="C33" s="396"/>
      <c r="D33" s="396"/>
      <c r="E33" s="396"/>
      <c r="F33" s="396"/>
      <c r="G33" s="396"/>
      <c r="H33" s="397"/>
      <c r="I33" s="393"/>
      <c r="J33" s="394"/>
    </row>
    <row r="34" spans="1:10" ht="20.100000000000001" customHeight="1" thickBot="1" x14ac:dyDescent="0.25">
      <c r="A34" s="400" t="s">
        <v>182</v>
      </c>
      <c r="B34" s="401"/>
      <c r="C34" s="401"/>
      <c r="D34" s="401"/>
      <c r="E34" s="401"/>
      <c r="F34" s="401"/>
      <c r="G34" s="401"/>
      <c r="H34" s="114" t="s">
        <v>2</v>
      </c>
      <c r="I34" s="418">
        <f>SUM(I18:J33)</f>
        <v>0</v>
      </c>
      <c r="J34" s="419"/>
    </row>
    <row r="35" spans="1:10" ht="3.75" customHeight="1" x14ac:dyDescent="0.2">
      <c r="A35" s="440"/>
      <c r="B35" s="440"/>
      <c r="C35" s="440"/>
      <c r="D35" s="440"/>
      <c r="E35" s="440"/>
      <c r="F35" s="440"/>
      <c r="G35" s="440"/>
      <c r="H35" s="440"/>
      <c r="I35" s="440"/>
      <c r="J35" s="440"/>
    </row>
    <row r="36" spans="1:10" s="39" customFormat="1" x14ac:dyDescent="0.2">
      <c r="A36" s="441" t="s">
        <v>309</v>
      </c>
      <c r="B36" s="441"/>
      <c r="C36" s="441"/>
      <c r="D36" s="441"/>
      <c r="E36" s="441"/>
      <c r="F36" s="441"/>
      <c r="G36" s="441"/>
      <c r="H36" s="441"/>
      <c r="I36" s="441"/>
      <c r="J36" s="441"/>
    </row>
    <row r="37" spans="1:10" ht="65.25" customHeight="1" x14ac:dyDescent="0.2">
      <c r="A37" s="402" t="s">
        <v>289</v>
      </c>
      <c r="B37" s="403"/>
      <c r="C37" s="97" t="s">
        <v>290</v>
      </c>
      <c r="D37" s="98" t="s">
        <v>291</v>
      </c>
      <c r="E37" s="99" t="s">
        <v>331</v>
      </c>
      <c r="F37" s="99" t="s">
        <v>333</v>
      </c>
      <c r="G37" s="98" t="s">
        <v>334</v>
      </c>
      <c r="H37" s="98" t="s">
        <v>335</v>
      </c>
      <c r="I37" s="416" t="s">
        <v>336</v>
      </c>
      <c r="J37" s="417"/>
    </row>
    <row r="38" spans="1:10" s="35" customFormat="1" ht="20.100000000000001" customHeight="1" x14ac:dyDescent="0.2">
      <c r="A38" s="332" t="s">
        <v>310</v>
      </c>
      <c r="B38" s="334"/>
      <c r="C38" s="108"/>
      <c r="D38" s="111"/>
      <c r="E38" s="112"/>
      <c r="F38" s="115"/>
      <c r="G38" s="109">
        <f>F38</f>
        <v>0</v>
      </c>
      <c r="H38" s="110">
        <f>IF(C38="Yes",D38*E38*'BSSC Project Info'!$C$98,0)</f>
        <v>0</v>
      </c>
      <c r="I38" s="398">
        <f>G38+H38</f>
        <v>0</v>
      </c>
      <c r="J38" s="399"/>
    </row>
    <row r="39" spans="1:10" s="35" customFormat="1" ht="20.100000000000001" customHeight="1" x14ac:dyDescent="0.2">
      <c r="A39" s="332" t="s">
        <v>311</v>
      </c>
      <c r="B39" s="334"/>
      <c r="C39" s="108"/>
      <c r="D39" s="111"/>
      <c r="E39" s="112"/>
      <c r="F39" s="115"/>
      <c r="G39" s="109">
        <f t="shared" ref="G39:G52" si="2">F39</f>
        <v>0</v>
      </c>
      <c r="H39" s="110">
        <f>IF(C39="Yes",D39*E39*'BSSC Project Info'!$C$98,0)</f>
        <v>0</v>
      </c>
      <c r="I39" s="398">
        <f t="shared" ref="I39:I52" si="3">G39+H39</f>
        <v>0</v>
      </c>
      <c r="J39" s="399"/>
    </row>
    <row r="40" spans="1:10" s="35" customFormat="1" ht="20.100000000000001" customHeight="1" x14ac:dyDescent="0.2">
      <c r="A40" s="332" t="s">
        <v>312</v>
      </c>
      <c r="B40" s="334"/>
      <c r="C40" s="108"/>
      <c r="D40" s="111"/>
      <c r="E40" s="112"/>
      <c r="F40" s="115"/>
      <c r="G40" s="109">
        <f t="shared" si="2"/>
        <v>0</v>
      </c>
      <c r="H40" s="110">
        <f>IF(C40="Yes",D40*E40*'BSSC Project Info'!$C$98,0)</f>
        <v>0</v>
      </c>
      <c r="I40" s="398">
        <f t="shared" si="3"/>
        <v>0</v>
      </c>
      <c r="J40" s="399"/>
    </row>
    <row r="41" spans="1:10" s="35" customFormat="1" ht="20.100000000000001" customHeight="1" x14ac:dyDescent="0.2">
      <c r="A41" s="332" t="s">
        <v>313</v>
      </c>
      <c r="B41" s="334"/>
      <c r="C41" s="108"/>
      <c r="D41" s="111"/>
      <c r="E41" s="112"/>
      <c r="F41" s="115"/>
      <c r="G41" s="109">
        <f t="shared" si="2"/>
        <v>0</v>
      </c>
      <c r="H41" s="110">
        <f>IF(C41="Yes",D41*E41*'BSSC Project Info'!$C$98,0)</f>
        <v>0</v>
      </c>
      <c r="I41" s="398">
        <f t="shared" si="3"/>
        <v>0</v>
      </c>
      <c r="J41" s="399"/>
    </row>
    <row r="42" spans="1:10" s="35" customFormat="1" ht="20.100000000000001" customHeight="1" x14ac:dyDescent="0.2">
      <c r="A42" s="332" t="s">
        <v>314</v>
      </c>
      <c r="B42" s="334"/>
      <c r="C42" s="108"/>
      <c r="D42" s="111"/>
      <c r="E42" s="112"/>
      <c r="F42" s="115"/>
      <c r="G42" s="109">
        <f t="shared" si="2"/>
        <v>0</v>
      </c>
      <c r="H42" s="110">
        <f>IF(C42="Yes",D42*E42*'BSSC Project Info'!$C$98,0)</f>
        <v>0</v>
      </c>
      <c r="I42" s="398">
        <f t="shared" si="3"/>
        <v>0</v>
      </c>
      <c r="J42" s="399"/>
    </row>
    <row r="43" spans="1:10" s="35" customFormat="1" ht="20.100000000000001" customHeight="1" x14ac:dyDescent="0.2">
      <c r="A43" s="332" t="s">
        <v>315</v>
      </c>
      <c r="B43" s="334"/>
      <c r="C43" s="108"/>
      <c r="D43" s="111"/>
      <c r="E43" s="112"/>
      <c r="F43" s="115"/>
      <c r="G43" s="109">
        <f t="shared" si="2"/>
        <v>0</v>
      </c>
      <c r="H43" s="110">
        <f>IF(C43="Yes",D43*E43*'BSSC Project Info'!$C$98,0)</f>
        <v>0</v>
      </c>
      <c r="I43" s="398">
        <f t="shared" si="3"/>
        <v>0</v>
      </c>
      <c r="J43" s="399"/>
    </row>
    <row r="44" spans="1:10" s="35" customFormat="1" ht="20.100000000000001" customHeight="1" x14ac:dyDescent="0.2">
      <c r="A44" s="332" t="s">
        <v>316</v>
      </c>
      <c r="B44" s="334"/>
      <c r="C44" s="108"/>
      <c r="D44" s="111"/>
      <c r="E44" s="112"/>
      <c r="F44" s="115"/>
      <c r="G44" s="109">
        <f t="shared" si="2"/>
        <v>0</v>
      </c>
      <c r="H44" s="110">
        <f>IF(C44="Yes",D44*E44*'BSSC Project Info'!$C$98,0)</f>
        <v>0</v>
      </c>
      <c r="I44" s="398">
        <f t="shared" si="3"/>
        <v>0</v>
      </c>
      <c r="J44" s="399"/>
    </row>
    <row r="45" spans="1:10" s="35" customFormat="1" ht="20.100000000000001" customHeight="1" x14ac:dyDescent="0.2">
      <c r="A45" s="332" t="s">
        <v>317</v>
      </c>
      <c r="B45" s="334"/>
      <c r="C45" s="108"/>
      <c r="D45" s="111"/>
      <c r="E45" s="112"/>
      <c r="F45" s="115"/>
      <c r="G45" s="109">
        <f t="shared" si="2"/>
        <v>0</v>
      </c>
      <c r="H45" s="110">
        <f>IF(C45="Yes",D45*E45*'BSSC Project Info'!$C$98,0)</f>
        <v>0</v>
      </c>
      <c r="I45" s="398">
        <f t="shared" si="3"/>
        <v>0</v>
      </c>
      <c r="J45" s="399"/>
    </row>
    <row r="46" spans="1:10" s="35" customFormat="1" ht="20.100000000000001" customHeight="1" x14ac:dyDescent="0.2">
      <c r="A46" s="332" t="s">
        <v>318</v>
      </c>
      <c r="B46" s="334"/>
      <c r="C46" s="108"/>
      <c r="D46" s="111"/>
      <c r="E46" s="112"/>
      <c r="F46" s="115"/>
      <c r="G46" s="109">
        <f t="shared" si="2"/>
        <v>0</v>
      </c>
      <c r="H46" s="110">
        <f>IF(C46="Yes",D46*E46*'BSSC Project Info'!$C$98,0)</f>
        <v>0</v>
      </c>
      <c r="I46" s="398">
        <f t="shared" si="3"/>
        <v>0</v>
      </c>
      <c r="J46" s="399"/>
    </row>
    <row r="47" spans="1:10" s="35" customFormat="1" ht="20.100000000000001" customHeight="1" x14ac:dyDescent="0.2">
      <c r="A47" s="332" t="s">
        <v>319</v>
      </c>
      <c r="B47" s="334"/>
      <c r="C47" s="108"/>
      <c r="D47" s="111"/>
      <c r="E47" s="112"/>
      <c r="F47" s="115"/>
      <c r="G47" s="109">
        <f t="shared" si="2"/>
        <v>0</v>
      </c>
      <c r="H47" s="110">
        <f>IF(C47="Yes",D47*E47*'BSSC Project Info'!$C$98,0)</f>
        <v>0</v>
      </c>
      <c r="I47" s="398">
        <f t="shared" si="3"/>
        <v>0</v>
      </c>
      <c r="J47" s="399"/>
    </row>
    <row r="48" spans="1:10" s="35" customFormat="1" ht="20.100000000000001" customHeight="1" x14ac:dyDescent="0.2">
      <c r="A48" s="332" t="s">
        <v>320</v>
      </c>
      <c r="B48" s="334"/>
      <c r="C48" s="108"/>
      <c r="D48" s="111"/>
      <c r="E48" s="112"/>
      <c r="F48" s="115"/>
      <c r="G48" s="109">
        <f t="shared" si="2"/>
        <v>0</v>
      </c>
      <c r="H48" s="110">
        <f>IF(C48="Yes",D48*E48*'BSSC Project Info'!$C$98,0)</f>
        <v>0</v>
      </c>
      <c r="I48" s="398">
        <f t="shared" si="3"/>
        <v>0</v>
      </c>
      <c r="J48" s="399"/>
    </row>
    <row r="49" spans="1:10" s="35" customFormat="1" ht="20.100000000000001" customHeight="1" x14ac:dyDescent="0.2">
      <c r="A49" s="332" t="s">
        <v>321</v>
      </c>
      <c r="B49" s="334"/>
      <c r="C49" s="108"/>
      <c r="D49" s="111"/>
      <c r="E49" s="112"/>
      <c r="F49" s="115"/>
      <c r="G49" s="109">
        <f t="shared" si="2"/>
        <v>0</v>
      </c>
      <c r="H49" s="110">
        <f>IF(C49="Yes",D49*E49*'BSSC Project Info'!$C$98,0)</f>
        <v>0</v>
      </c>
      <c r="I49" s="398">
        <f t="shared" si="3"/>
        <v>0</v>
      </c>
      <c r="J49" s="399"/>
    </row>
    <row r="50" spans="1:10" s="35" customFormat="1" ht="20.100000000000001" customHeight="1" x14ac:dyDescent="0.2">
      <c r="A50" s="332" t="s">
        <v>322</v>
      </c>
      <c r="B50" s="334"/>
      <c r="C50" s="108"/>
      <c r="D50" s="111"/>
      <c r="E50" s="112"/>
      <c r="F50" s="115"/>
      <c r="G50" s="109">
        <f t="shared" si="2"/>
        <v>0</v>
      </c>
      <c r="H50" s="110">
        <f>IF(C50="Yes",D50*E50*'BSSC Project Info'!$C$98,0)</f>
        <v>0</v>
      </c>
      <c r="I50" s="398">
        <f t="shared" si="3"/>
        <v>0</v>
      </c>
      <c r="J50" s="399"/>
    </row>
    <row r="51" spans="1:10" s="35" customFormat="1" ht="20.100000000000001" customHeight="1" x14ac:dyDescent="0.2">
      <c r="A51" s="332" t="s">
        <v>323</v>
      </c>
      <c r="B51" s="334"/>
      <c r="C51" s="108"/>
      <c r="D51" s="111"/>
      <c r="E51" s="112"/>
      <c r="F51" s="115"/>
      <c r="G51" s="109">
        <f t="shared" si="2"/>
        <v>0</v>
      </c>
      <c r="H51" s="110">
        <f>IF(C51="Yes",D51*E51*'BSSC Project Info'!$C$98,0)</f>
        <v>0</v>
      </c>
      <c r="I51" s="398">
        <f t="shared" si="3"/>
        <v>0</v>
      </c>
      <c r="J51" s="399"/>
    </row>
    <row r="52" spans="1:10" s="35" customFormat="1" ht="20.100000000000001" customHeight="1" x14ac:dyDescent="0.2">
      <c r="A52" s="332" t="s">
        <v>324</v>
      </c>
      <c r="B52" s="334"/>
      <c r="C52" s="108"/>
      <c r="D52" s="111"/>
      <c r="E52" s="112"/>
      <c r="F52" s="115"/>
      <c r="G52" s="109">
        <f t="shared" si="2"/>
        <v>0</v>
      </c>
      <c r="H52" s="110">
        <f>IF(C52="Yes",D52*E52*'BSSC Project Info'!$C$98,0)</f>
        <v>0</v>
      </c>
      <c r="I52" s="398">
        <f t="shared" si="3"/>
        <v>0</v>
      </c>
      <c r="J52" s="399"/>
    </row>
    <row r="53" spans="1:10" s="35" customFormat="1" ht="20.100000000000001" customHeight="1" thickBot="1" x14ac:dyDescent="0.25">
      <c r="A53" s="395" t="s">
        <v>332</v>
      </c>
      <c r="B53" s="445"/>
      <c r="C53" s="445"/>
      <c r="D53" s="445"/>
      <c r="E53" s="445"/>
      <c r="F53" s="445"/>
      <c r="G53" s="445"/>
      <c r="H53" s="446"/>
      <c r="I53" s="393"/>
      <c r="J53" s="394"/>
    </row>
    <row r="54" spans="1:10" ht="20.100000000000001" customHeight="1" thickBot="1" x14ac:dyDescent="0.25">
      <c r="A54" s="400" t="s">
        <v>182</v>
      </c>
      <c r="B54" s="401"/>
      <c r="C54" s="401"/>
      <c r="D54" s="401"/>
      <c r="E54" s="401"/>
      <c r="F54" s="401"/>
      <c r="G54" s="401"/>
      <c r="H54" s="114" t="s">
        <v>2</v>
      </c>
      <c r="I54" s="418">
        <f>SUM(I38:J53)</f>
        <v>0</v>
      </c>
      <c r="J54" s="419"/>
    </row>
    <row r="55" spans="1:10" ht="8.25" customHeight="1" x14ac:dyDescent="0.2">
      <c r="A55" s="30"/>
      <c r="B55" s="11"/>
      <c r="C55" s="11"/>
      <c r="D55" s="11"/>
      <c r="E55" s="11"/>
      <c r="F55" s="37"/>
      <c r="G55" s="37"/>
      <c r="H55" s="37"/>
      <c r="I55" s="37"/>
      <c r="J55" s="37"/>
    </row>
    <row r="56" spans="1:10" s="39" customFormat="1" x14ac:dyDescent="0.2">
      <c r="A56" s="61" t="s">
        <v>415</v>
      </c>
      <c r="B56" s="38"/>
      <c r="C56" s="38"/>
      <c r="D56" s="38"/>
      <c r="E56" s="38"/>
      <c r="F56" s="38"/>
      <c r="G56" s="38"/>
      <c r="H56" s="38"/>
      <c r="I56" s="38"/>
      <c r="J56" s="38"/>
    </row>
    <row r="57" spans="1:10" x14ac:dyDescent="0.2">
      <c r="A57" s="37"/>
      <c r="B57" s="262" t="s">
        <v>0</v>
      </c>
      <c r="C57" s="263"/>
      <c r="D57" s="263"/>
      <c r="E57" s="40" t="s">
        <v>3</v>
      </c>
      <c r="F57" s="64" t="s">
        <v>4</v>
      </c>
      <c r="G57" s="41" t="s">
        <v>1</v>
      </c>
      <c r="H57" s="42"/>
      <c r="I57" s="391" t="str">
        <f>IF(I76=0,"",IF(G61/I76&gt;0.5,"ERROR: Consortia equipment cost exceeds maximum of 50% of projected grant amount",""))</f>
        <v/>
      </c>
      <c r="J57" s="391"/>
    </row>
    <row r="58" spans="1:10" s="35" customFormat="1" x14ac:dyDescent="0.2">
      <c r="A58" s="37"/>
      <c r="B58" s="332" t="s">
        <v>218</v>
      </c>
      <c r="C58" s="333"/>
      <c r="D58" s="334"/>
      <c r="E58" s="36"/>
      <c r="F58" s="100"/>
      <c r="G58" s="420">
        <f>E58*F58</f>
        <v>0</v>
      </c>
      <c r="H58" s="421"/>
      <c r="I58" s="392"/>
      <c r="J58" s="392"/>
    </row>
    <row r="59" spans="1:10" s="35" customFormat="1" ht="12.75" customHeight="1" x14ac:dyDescent="0.2">
      <c r="A59" s="37"/>
      <c r="B59" s="332" t="s">
        <v>402</v>
      </c>
      <c r="C59" s="333"/>
      <c r="D59" s="334"/>
      <c r="E59" s="36"/>
      <c r="F59" s="100"/>
      <c r="G59" s="420">
        <f>E59*F59</f>
        <v>0</v>
      </c>
      <c r="H59" s="421"/>
      <c r="I59" s="392"/>
      <c r="J59" s="392"/>
    </row>
    <row r="60" spans="1:10" s="35" customFormat="1" x14ac:dyDescent="0.2">
      <c r="A60" s="37"/>
      <c r="B60" s="332" t="s">
        <v>219</v>
      </c>
      <c r="C60" s="333"/>
      <c r="D60" s="334"/>
      <c r="E60" s="36"/>
      <c r="F60" s="100"/>
      <c r="G60" s="420">
        <f>E60*F60</f>
        <v>0</v>
      </c>
      <c r="H60" s="421"/>
      <c r="I60" s="392"/>
      <c r="J60" s="392"/>
    </row>
    <row r="61" spans="1:10" s="35" customFormat="1" ht="13.5" thickBot="1" x14ac:dyDescent="0.25">
      <c r="A61" s="37"/>
      <c r="B61" s="332" t="s">
        <v>390</v>
      </c>
      <c r="C61" s="333"/>
      <c r="D61" s="334"/>
      <c r="E61" s="36"/>
      <c r="F61" s="100"/>
      <c r="G61" s="420">
        <f>IF('BSSC Project Info'!A9="SKILLS TRAINING INVESTMENT CREDIT",0,E61*F61)</f>
        <v>0</v>
      </c>
      <c r="H61" s="421"/>
      <c r="I61" s="392"/>
      <c r="J61" s="392"/>
    </row>
    <row r="62" spans="1:10" ht="12.75" customHeight="1" thickBot="1" x14ac:dyDescent="0.25">
      <c r="A62" s="37"/>
      <c r="B62" s="30"/>
      <c r="C62" s="405"/>
      <c r="D62" s="406"/>
      <c r="E62" s="407"/>
      <c r="F62" s="37" t="s">
        <v>2</v>
      </c>
      <c r="G62" s="408">
        <f>SUM(G58:H61)</f>
        <v>0</v>
      </c>
      <c r="H62" s="409"/>
      <c r="I62" s="392"/>
      <c r="J62" s="392"/>
    </row>
    <row r="63" spans="1:10" ht="7.5" customHeight="1" x14ac:dyDescent="0.2">
      <c r="A63" s="37"/>
      <c r="B63" s="30"/>
      <c r="C63" s="206"/>
      <c r="D63" s="206"/>
      <c r="E63" s="206"/>
      <c r="F63" s="37"/>
      <c r="G63" s="37"/>
      <c r="H63" s="37"/>
      <c r="I63" s="392"/>
      <c r="J63" s="392"/>
    </row>
    <row r="64" spans="1:10" ht="7.5" customHeight="1" x14ac:dyDescent="0.2">
      <c r="A64" s="37"/>
      <c r="B64" s="30"/>
      <c r="C64" s="14"/>
      <c r="D64" s="11"/>
      <c r="E64" s="11"/>
      <c r="F64" s="11"/>
      <c r="G64" s="11"/>
      <c r="H64" s="11"/>
      <c r="I64" s="11"/>
      <c r="J64" s="37"/>
    </row>
    <row r="65" spans="1:15" s="39" customFormat="1" x14ac:dyDescent="0.2">
      <c r="A65" s="81" t="s">
        <v>412</v>
      </c>
      <c r="B65" s="31"/>
      <c r="C65" s="31"/>
      <c r="D65" s="31"/>
      <c r="E65" s="31"/>
      <c r="F65" s="31"/>
      <c r="G65" s="31"/>
      <c r="H65" s="31"/>
      <c r="I65" s="31"/>
      <c r="J65" s="31"/>
    </row>
    <row r="66" spans="1:15" x14ac:dyDescent="0.2">
      <c r="A66" s="30"/>
      <c r="B66" s="14"/>
      <c r="C66" s="11"/>
      <c r="D66" s="11"/>
      <c r="E66" s="11"/>
      <c r="F66" s="11"/>
      <c r="G66" s="11"/>
      <c r="H66" s="63"/>
      <c r="I66" s="63"/>
      <c r="J66" s="63"/>
    </row>
    <row r="67" spans="1:15" x14ac:dyDescent="0.2">
      <c r="A67" s="48" t="s">
        <v>261</v>
      </c>
      <c r="B67" s="14"/>
      <c r="C67" s="11"/>
      <c r="D67" s="11"/>
      <c r="E67" s="11"/>
      <c r="F67" s="11"/>
      <c r="G67" s="434">
        <f>I34+I54+G62</f>
        <v>0</v>
      </c>
      <c r="H67" s="435"/>
      <c r="I67" s="63"/>
      <c r="J67" s="63"/>
    </row>
    <row r="68" spans="1:15" x14ac:dyDescent="0.2">
      <c r="A68" s="48"/>
      <c r="B68" s="14"/>
      <c r="C68" s="11"/>
      <c r="D68" s="11"/>
      <c r="E68" s="11"/>
      <c r="F68" s="11"/>
      <c r="G68" s="11"/>
      <c r="H68" s="11"/>
      <c r="I68" s="63"/>
      <c r="J68" s="63"/>
    </row>
    <row r="69" spans="1:15" x14ac:dyDescent="0.2">
      <c r="A69" s="103" t="s">
        <v>325</v>
      </c>
      <c r="B69" s="14"/>
      <c r="C69" s="11"/>
      <c r="D69" s="11"/>
      <c r="E69" s="11"/>
      <c r="F69" s="11"/>
      <c r="G69" s="11"/>
      <c r="H69" s="74"/>
      <c r="I69" s="63"/>
      <c r="J69" s="63"/>
      <c r="O69" s="94"/>
    </row>
    <row r="70" spans="1:15" x14ac:dyDescent="0.2">
      <c r="A70" s="124">
        <v>75000</v>
      </c>
      <c r="B70" s="442" t="s">
        <v>411</v>
      </c>
      <c r="C70" s="443"/>
      <c r="D70" s="443"/>
      <c r="E70" s="443"/>
      <c r="F70" s="444"/>
      <c r="G70" s="434">
        <f>IF(G67*0.5&lt;A70,G67*0.5,A70)</f>
        <v>0</v>
      </c>
      <c r="H70" s="435"/>
      <c r="I70" s="75" t="s">
        <v>262</v>
      </c>
      <c r="J70" s="63"/>
    </row>
    <row r="71" spans="1:15" x14ac:dyDescent="0.2">
      <c r="A71" s="76"/>
      <c r="B71" s="77"/>
      <c r="C71" s="78"/>
      <c r="D71" s="78"/>
      <c r="E71" s="78"/>
      <c r="F71" s="78"/>
      <c r="G71" s="78"/>
      <c r="H71" s="79"/>
      <c r="I71" s="79"/>
      <c r="J71" s="79"/>
    </row>
    <row r="72" spans="1:15" x14ac:dyDescent="0.2">
      <c r="A72" s="436" t="s">
        <v>444</v>
      </c>
      <c r="B72" s="436"/>
      <c r="C72" s="11"/>
      <c r="D72" s="11"/>
      <c r="E72" s="11"/>
      <c r="F72" s="11"/>
      <c r="G72" s="11"/>
      <c r="H72" s="63"/>
      <c r="I72" s="63"/>
      <c r="J72" s="63"/>
    </row>
    <row r="73" spans="1:15" ht="12.75" customHeight="1" x14ac:dyDescent="0.2">
      <c r="A73" s="328"/>
      <c r="B73" s="328"/>
      <c r="C73" s="71"/>
      <c r="D73" s="71"/>
      <c r="E73" s="11"/>
      <c r="F73" s="11"/>
      <c r="G73" s="11"/>
      <c r="H73" s="63"/>
      <c r="I73" s="63"/>
      <c r="J73" s="63"/>
    </row>
    <row r="74" spans="1:15" x14ac:dyDescent="0.2">
      <c r="A74" s="101">
        <f>Trainees</f>
        <v>0</v>
      </c>
      <c r="B74" s="104" t="s">
        <v>326</v>
      </c>
      <c r="C74" s="102">
        <v>2000</v>
      </c>
      <c r="D74" s="437" t="s">
        <v>445</v>
      </c>
      <c r="E74" s="438"/>
      <c r="F74" s="439"/>
      <c r="G74" s="434">
        <f>A74*C74</f>
        <v>0</v>
      </c>
      <c r="H74" s="435"/>
      <c r="I74" s="75" t="s">
        <v>263</v>
      </c>
      <c r="J74" s="63"/>
    </row>
    <row r="75" spans="1:15" ht="13.5" thickBot="1" x14ac:dyDescent="0.25">
      <c r="A75" s="30"/>
      <c r="B75" s="14"/>
      <c r="C75" s="11"/>
      <c r="D75" s="11"/>
      <c r="E75" s="11"/>
      <c r="F75" s="80"/>
      <c r="G75" s="11"/>
      <c r="H75" s="63"/>
      <c r="I75" s="63"/>
      <c r="J75" s="63"/>
    </row>
    <row r="76" spans="1:15" x14ac:dyDescent="0.2">
      <c r="A76" s="75"/>
      <c r="B76" s="63"/>
      <c r="C76" s="63"/>
      <c r="D76" s="63" t="str">
        <f>IF('BSSC Project Info'!A9="","",'BSSC Project Info'!A9)</f>
        <v/>
      </c>
      <c r="E76" s="75" t="s">
        <v>391</v>
      </c>
      <c r="F76" s="63"/>
      <c r="G76" s="63"/>
      <c r="H76" s="63"/>
      <c r="I76" s="423">
        <f xml:space="preserve"> IF(G70&gt;G74, G74,G70)</f>
        <v>0</v>
      </c>
      <c r="J76" s="424"/>
    </row>
    <row r="77" spans="1:15" ht="13.5" thickBot="1" x14ac:dyDescent="0.25">
      <c r="A77" s="59"/>
      <c r="B77" s="14"/>
      <c r="C77" s="11"/>
      <c r="D77" s="11"/>
      <c r="E77" s="59"/>
      <c r="F77" s="75" t="s">
        <v>392</v>
      </c>
      <c r="G77" s="48"/>
      <c r="H77" s="67"/>
      <c r="I77" s="425"/>
      <c r="J77" s="426"/>
    </row>
    <row r="78" spans="1:15" ht="21" customHeight="1" x14ac:dyDescent="0.2">
      <c r="A78" s="433" t="str">
        <f>IF(I76&lt;6000, "Applications for less than $6,000 in BSSC incentives will not be accepted", "")</f>
        <v>Applications for less than $6,000 in BSSC incentives will not be accepted</v>
      </c>
      <c r="B78" s="433"/>
      <c r="C78" s="433"/>
      <c r="D78" s="433"/>
      <c r="E78" s="433"/>
      <c r="F78" s="433"/>
      <c r="G78" s="433"/>
      <c r="H78" s="433"/>
      <c r="I78" s="433"/>
      <c r="J78" s="433"/>
    </row>
    <row r="79" spans="1:15" x14ac:dyDescent="0.2">
      <c r="A79" s="422" t="s">
        <v>410</v>
      </c>
      <c r="B79" s="422"/>
      <c r="C79" s="422"/>
      <c r="D79" s="422"/>
      <c r="E79" s="422"/>
      <c r="F79" s="422"/>
      <c r="G79" s="422"/>
      <c r="H79" s="422"/>
      <c r="I79" s="422"/>
      <c r="J79" s="422"/>
    </row>
  </sheetData>
  <sheetProtection algorithmName="SHA-512" hashValue="Q65eQCZHL6sreHGN1zUYjipjhAqYqBczUeYqHOGr6mQwaN0ISZ1fKb00ZjqB9QpaNiWgTOXFnx94rZLLg049wQ==" saltValue="1EPBwZ+je0eWAay70bG7BA==" spinCount="100000" sheet="1" objects="1"/>
  <mergeCells count="107">
    <mergeCell ref="D74:F74"/>
    <mergeCell ref="A19:B19"/>
    <mergeCell ref="I24:J24"/>
    <mergeCell ref="A27:B27"/>
    <mergeCell ref="A26:B26"/>
    <mergeCell ref="A35:J35"/>
    <mergeCell ref="A36:J36"/>
    <mergeCell ref="A3:G3"/>
    <mergeCell ref="A32:B32"/>
    <mergeCell ref="A45:B45"/>
    <mergeCell ref="A29:B29"/>
    <mergeCell ref="A30:B30"/>
    <mergeCell ref="I30:J30"/>
    <mergeCell ref="I25:J25"/>
    <mergeCell ref="I27:J27"/>
    <mergeCell ref="I18:J18"/>
    <mergeCell ref="I19:J19"/>
    <mergeCell ref="I42:J42"/>
    <mergeCell ref="I38:J38"/>
    <mergeCell ref="B70:F70"/>
    <mergeCell ref="A53:H53"/>
    <mergeCell ref="A54:G54"/>
    <mergeCell ref="A52:B52"/>
    <mergeCell ref="G67:H67"/>
    <mergeCell ref="A79:J79"/>
    <mergeCell ref="I54:J54"/>
    <mergeCell ref="I76:J77"/>
    <mergeCell ref="A15:J15"/>
    <mergeCell ref="A17:B17"/>
    <mergeCell ref="I17:J17"/>
    <mergeCell ref="G8:J9"/>
    <mergeCell ref="I20:J20"/>
    <mergeCell ref="I21:J21"/>
    <mergeCell ref="A20:B20"/>
    <mergeCell ref="A21:B21"/>
    <mergeCell ref="A12:J13"/>
    <mergeCell ref="A78:J78"/>
    <mergeCell ref="G70:H70"/>
    <mergeCell ref="A24:B24"/>
    <mergeCell ref="A25:B25"/>
    <mergeCell ref="I26:J26"/>
    <mergeCell ref="I28:J28"/>
    <mergeCell ref="G74:H74"/>
    <mergeCell ref="I23:J23"/>
    <mergeCell ref="I40:J40"/>
    <mergeCell ref="I29:J29"/>
    <mergeCell ref="I50:J50"/>
    <mergeCell ref="A72:B73"/>
    <mergeCell ref="G60:H60"/>
    <mergeCell ref="B57:D57"/>
    <mergeCell ref="G58:H58"/>
    <mergeCell ref="G59:H59"/>
    <mergeCell ref="G61:H61"/>
    <mergeCell ref="B61:D61"/>
    <mergeCell ref="B59:D59"/>
    <mergeCell ref="I45:J45"/>
    <mergeCell ref="A51:B51"/>
    <mergeCell ref="A49:B49"/>
    <mergeCell ref="A50:B50"/>
    <mergeCell ref="I51:J51"/>
    <mergeCell ref="I49:J49"/>
    <mergeCell ref="B60:D60"/>
    <mergeCell ref="I52:J52"/>
    <mergeCell ref="I47:J47"/>
    <mergeCell ref="I39:J39"/>
    <mergeCell ref="A28:B28"/>
    <mergeCell ref="A18:B18"/>
    <mergeCell ref="A7:J7"/>
    <mergeCell ref="A9:C9"/>
    <mergeCell ref="I48:J48"/>
    <mergeCell ref="A39:B39"/>
    <mergeCell ref="A46:B46"/>
    <mergeCell ref="I37:J37"/>
    <mergeCell ref="I41:J41"/>
    <mergeCell ref="A44:B44"/>
    <mergeCell ref="I31:J31"/>
    <mergeCell ref="I32:J32"/>
    <mergeCell ref="I44:J44"/>
    <mergeCell ref="A42:B42"/>
    <mergeCell ref="I22:J22"/>
    <mergeCell ref="A23:B23"/>
    <mergeCell ref="A22:B22"/>
    <mergeCell ref="I34:J34"/>
    <mergeCell ref="H1:J5"/>
    <mergeCell ref="A1:G1"/>
    <mergeCell ref="A2:G2"/>
    <mergeCell ref="A5:G5"/>
    <mergeCell ref="A4:G4"/>
    <mergeCell ref="I57:J63"/>
    <mergeCell ref="B58:D58"/>
    <mergeCell ref="I33:J33"/>
    <mergeCell ref="A31:B31"/>
    <mergeCell ref="A33:H33"/>
    <mergeCell ref="I43:J43"/>
    <mergeCell ref="A41:B41"/>
    <mergeCell ref="A34:G34"/>
    <mergeCell ref="A47:B47"/>
    <mergeCell ref="A48:B48"/>
    <mergeCell ref="A38:B38"/>
    <mergeCell ref="A37:B37"/>
    <mergeCell ref="A43:B43"/>
    <mergeCell ref="A14:J14"/>
    <mergeCell ref="A40:B40"/>
    <mergeCell ref="I46:J46"/>
    <mergeCell ref="C62:E63"/>
    <mergeCell ref="G62:H62"/>
    <mergeCell ref="I53:J53"/>
  </mergeCells>
  <phoneticPr fontId="1" type="noConversion"/>
  <dataValidations count="1">
    <dataValidation type="list" allowBlank="1" showInputMessage="1" showErrorMessage="1" sqref="C38:C52 C18:C32" xr:uid="{00000000-0002-0000-0200-000000000000}">
      <formula1>ClaimTrain</formula1>
    </dataValidation>
  </dataValidations>
  <pageMargins left="0.5" right="0.5" top="0.25" bottom="0.25" header="0.25" footer="0.1"/>
  <pageSetup orientation="portrait" r:id="rId1"/>
  <headerFooter alignWithMargins="0">
    <oddFooter>&amp;L&amp;8&amp;D&amp;R&amp;8BSSC Training Plan - &amp;P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27"/>
  <sheetViews>
    <sheetView zoomScaleNormal="100" workbookViewId="0">
      <selection activeCell="M3" sqref="M3"/>
    </sheetView>
  </sheetViews>
  <sheetFormatPr defaultRowHeight="12.75" x14ac:dyDescent="0.2"/>
  <cols>
    <col min="5" max="5" width="10.28515625" customWidth="1"/>
    <col min="6" max="6" width="10.28515625" bestFit="1" customWidth="1"/>
    <col min="10" max="10" width="10.7109375" customWidth="1"/>
    <col min="12" max="12" width="9.140625" hidden="1" customWidth="1"/>
  </cols>
  <sheetData>
    <row r="1" spans="1:12" ht="15.75" customHeight="1" x14ac:dyDescent="0.25">
      <c r="A1" s="389" t="s">
        <v>499</v>
      </c>
      <c r="B1" s="389"/>
      <c r="C1" s="389"/>
      <c r="D1" s="389"/>
      <c r="E1" s="389"/>
      <c r="F1" s="389"/>
      <c r="G1" s="389"/>
      <c r="H1" s="447"/>
      <c r="I1" s="447"/>
      <c r="J1" s="447"/>
    </row>
    <row r="2" spans="1:12" s="188" customFormat="1" ht="15.75" x14ac:dyDescent="0.25">
      <c r="A2" s="217" t="s">
        <v>387</v>
      </c>
      <c r="B2" s="217"/>
      <c r="C2" s="217"/>
      <c r="D2" s="217"/>
      <c r="E2" s="217"/>
      <c r="F2" s="217"/>
      <c r="G2" s="217"/>
      <c r="H2" s="447"/>
      <c r="I2" s="447"/>
      <c r="J2" s="447"/>
    </row>
    <row r="3" spans="1:12" ht="15" customHeight="1" x14ac:dyDescent="0.25">
      <c r="A3" s="217" t="str">
        <f>IF('BSSC Project Info'!A9="","",'BSSC Project Info'!A9)</f>
        <v/>
      </c>
      <c r="B3" s="217"/>
      <c r="C3" s="217"/>
      <c r="D3" s="217"/>
      <c r="E3" s="217"/>
      <c r="F3" s="217"/>
      <c r="G3" s="217"/>
      <c r="H3" s="447"/>
      <c r="I3" s="447"/>
      <c r="J3" s="447"/>
    </row>
    <row r="4" spans="1:12" s="188" customFormat="1" ht="15" customHeight="1" x14ac:dyDescent="0.25">
      <c r="A4" s="217" t="s">
        <v>414</v>
      </c>
      <c r="B4" s="217"/>
      <c r="C4" s="217"/>
      <c r="D4" s="217"/>
      <c r="E4" s="217"/>
      <c r="F4" s="217"/>
      <c r="G4" s="217"/>
      <c r="H4" s="447"/>
      <c r="I4" s="447"/>
      <c r="J4" s="447"/>
    </row>
    <row r="5" spans="1:12" ht="27.75" customHeight="1" x14ac:dyDescent="0.2">
      <c r="F5" s="191" t="str">
        <f>'BSSC Project Info'!E6</f>
        <v>Rev 6/2024</v>
      </c>
      <c r="H5" s="447"/>
      <c r="I5" s="447"/>
      <c r="J5" s="447"/>
    </row>
    <row r="6" spans="1:12" x14ac:dyDescent="0.2">
      <c r="A6" s="11" t="s">
        <v>6</v>
      </c>
      <c r="B6" s="11"/>
      <c r="C6" s="11"/>
      <c r="D6" s="11"/>
      <c r="E6" s="11"/>
      <c r="F6" s="11"/>
      <c r="G6" s="11"/>
      <c r="H6" s="11"/>
      <c r="I6" s="44"/>
      <c r="J6" s="11"/>
    </row>
    <row r="7" spans="1:12" ht="25.5" customHeight="1" x14ac:dyDescent="0.2">
      <c r="A7" s="410" t="str">
        <f>IF('BSSC Project Info'!A11="","",'BSSC Project Info'!A11)</f>
        <v/>
      </c>
      <c r="B7" s="411"/>
      <c r="C7" s="411"/>
      <c r="D7" s="411"/>
      <c r="E7" s="411"/>
      <c r="F7" s="411"/>
      <c r="G7" s="411"/>
      <c r="H7" s="411"/>
      <c r="I7" s="411"/>
      <c r="J7" s="412"/>
    </row>
    <row r="8" spans="1:12" x14ac:dyDescent="0.2">
      <c r="A8" s="62" t="s">
        <v>287</v>
      </c>
      <c r="B8" s="4"/>
      <c r="C8" s="4"/>
      <c r="D8" s="4"/>
      <c r="E8" s="4"/>
      <c r="F8" s="4"/>
      <c r="G8" s="4"/>
      <c r="H8" s="4"/>
      <c r="I8" s="4"/>
      <c r="J8" s="4"/>
    </row>
    <row r="9" spans="1:12" x14ac:dyDescent="0.2">
      <c r="A9" s="413" t="str">
        <f>IF('BSSC Project Info'!A20="","",'BSSC Project Info'!A20)</f>
        <v/>
      </c>
      <c r="B9" s="414"/>
      <c r="C9" s="415"/>
      <c r="D9" s="4"/>
      <c r="E9" s="4"/>
      <c r="F9" s="4"/>
      <c r="G9" s="4"/>
      <c r="H9" s="4"/>
      <c r="I9" s="4"/>
      <c r="J9" s="4"/>
    </row>
    <row r="10" spans="1:12" ht="6.75" customHeight="1" x14ac:dyDescent="0.2"/>
    <row r="11" spans="1:12" s="39" customFormat="1" x14ac:dyDescent="0.2">
      <c r="A11" s="61" t="s">
        <v>245</v>
      </c>
      <c r="B11" s="38"/>
      <c r="C11" s="38"/>
      <c r="D11" s="38"/>
      <c r="E11" s="38"/>
      <c r="F11" s="38"/>
      <c r="G11" s="38"/>
      <c r="H11" s="38"/>
      <c r="I11" s="38"/>
      <c r="J11" s="38"/>
    </row>
    <row r="12" spans="1:12" x14ac:dyDescent="0.2">
      <c r="A12" s="449"/>
      <c r="B12" s="407"/>
      <c r="C12" s="407"/>
      <c r="D12" s="407"/>
      <c r="E12" s="407"/>
      <c r="F12" s="407"/>
      <c r="G12" s="407"/>
      <c r="H12" s="407"/>
      <c r="I12" s="407"/>
      <c r="J12" s="407"/>
    </row>
    <row r="13" spans="1:12" x14ac:dyDescent="0.2">
      <c r="A13" s="450" t="s">
        <v>247</v>
      </c>
      <c r="B13" s="451"/>
      <c r="C13" s="452"/>
      <c r="D13" s="450" t="s">
        <v>246</v>
      </c>
      <c r="E13" s="451"/>
      <c r="F13" s="452"/>
      <c r="G13" s="453" t="s">
        <v>248</v>
      </c>
      <c r="H13" s="454"/>
      <c r="I13" s="37"/>
      <c r="J13" s="37"/>
    </row>
    <row r="14" spans="1:12" s="35" customFormat="1" ht="12.75" customHeight="1" x14ac:dyDescent="0.2">
      <c r="A14" s="455" t="s">
        <v>249</v>
      </c>
      <c r="B14" s="456"/>
      <c r="C14" s="457"/>
      <c r="D14" s="455" t="str">
        <f>IF(L14&lt;=0,"",IF(L14&lt;=100,"Existing company of 100 or less",IF(L14&lt;=500,"Existing company of 101-500",IF(L14&lt;=1000,"Existing company of 501 - 1,000","Existing company of 1,001 or more"))))</f>
        <v/>
      </c>
      <c r="E14" s="456"/>
      <c r="F14" s="457"/>
      <c r="G14" s="458">
        <f>IF(L14&lt;=0,0,IF(L14&lt;=100,20,IF(L14&lt;=500,15,IF(L14&lt;=1000,10,5))))</f>
        <v>0</v>
      </c>
      <c r="H14" s="459"/>
      <c r="I14" s="37"/>
      <c r="J14" s="37"/>
      <c r="L14" s="160">
        <f>'BSSC Project Info'!I86</f>
        <v>0</v>
      </c>
    </row>
    <row r="15" spans="1:12" s="35" customFormat="1" ht="12.75" customHeight="1" x14ac:dyDescent="0.2">
      <c r="A15" s="455" t="s">
        <v>461</v>
      </c>
      <c r="B15" s="456"/>
      <c r="C15" s="457"/>
      <c r="D15" s="462" t="str">
        <f>IF('BSSC Project Info'!L65&gt;1,"Multiple Locations - Highest AON Score",IF(A9="","",A9))</f>
        <v/>
      </c>
      <c r="E15" s="463"/>
      <c r="F15" s="464"/>
      <c r="G15" s="458">
        <f>'BSSC Project Info'!L86</f>
        <v>0</v>
      </c>
      <c r="H15" s="459"/>
      <c r="I15" s="37"/>
      <c r="J15" s="37"/>
    </row>
    <row r="16" spans="1:12" s="35" customFormat="1" ht="25.5" customHeight="1" x14ac:dyDescent="0.2">
      <c r="A16" s="468" t="s">
        <v>250</v>
      </c>
      <c r="B16" s="469"/>
      <c r="C16" s="470"/>
      <c r="D16" s="465" t="str">
        <f>IF(AvgWage="","",IF(AvgWage&lt;=18,"$18.00 or less",IF(AvgWage&lt;=26.99,"$18.01 to $26.99","$27.00 or more")))</f>
        <v/>
      </c>
      <c r="E16" s="466"/>
      <c r="F16" s="467"/>
      <c r="G16" s="460" t="str">
        <f>IF(AvgWage="","",IF(AvgWage&lt;10.88,0,IF(AvgWage&lt;=18,5,IF(AvgWage&lt;27,10,20))))</f>
        <v/>
      </c>
      <c r="H16" s="461"/>
      <c r="I16" s="37"/>
      <c r="J16" s="37"/>
    </row>
    <row r="17" spans="1:10" s="35" customFormat="1" x14ac:dyDescent="0.2">
      <c r="A17" s="332" t="s">
        <v>251</v>
      </c>
      <c r="B17" s="333"/>
      <c r="C17" s="334"/>
      <c r="D17" s="474" t="s">
        <v>328</v>
      </c>
      <c r="E17" s="475"/>
      <c r="F17" s="476"/>
      <c r="G17" s="458">
        <f>'BSSC Project Info'!H145</f>
        <v>0</v>
      </c>
      <c r="H17" s="459"/>
      <c r="I17" s="37"/>
      <c r="J17" s="37"/>
    </row>
    <row r="18" spans="1:10" s="35" customFormat="1" ht="13.5" thickBot="1" x14ac:dyDescent="0.25">
      <c r="A18" s="71"/>
      <c r="B18" s="71"/>
      <c r="C18" s="71"/>
      <c r="D18" s="71"/>
      <c r="E18" s="71"/>
      <c r="F18" s="71"/>
      <c r="G18" s="37"/>
      <c r="H18" s="37"/>
      <c r="I18" s="477" t="str">
        <f>IF(G19&gt;=60,"","Minimum Score to Submit an Application is 60")</f>
        <v>Minimum Score to Submit an Application is 60</v>
      </c>
      <c r="J18" s="477"/>
    </row>
    <row r="19" spans="1:10" ht="12.75" customHeight="1" thickBot="1" x14ac:dyDescent="0.25">
      <c r="A19" s="30"/>
      <c r="B19" s="14"/>
      <c r="C19" s="11"/>
      <c r="D19" s="11"/>
      <c r="E19" s="11"/>
      <c r="F19" s="63" t="s">
        <v>252</v>
      </c>
      <c r="G19" s="472">
        <f>SUM(G14:H17)</f>
        <v>0</v>
      </c>
      <c r="H19" s="473"/>
      <c r="I19" s="477"/>
      <c r="J19" s="477"/>
    </row>
    <row r="20" spans="1:10" ht="12.75" customHeight="1" x14ac:dyDescent="0.2">
      <c r="A20" s="30"/>
      <c r="B20" s="48"/>
      <c r="C20" s="11"/>
      <c r="D20" s="11"/>
      <c r="E20" s="11"/>
      <c r="F20" s="63"/>
      <c r="G20" s="37"/>
      <c r="H20" s="37"/>
      <c r="I20" s="477"/>
      <c r="J20" s="477"/>
    </row>
    <row r="21" spans="1:10" s="35" customFormat="1" ht="21" customHeight="1" x14ac:dyDescent="0.2">
      <c r="A21" s="71"/>
      <c r="B21" s="125" t="s">
        <v>253</v>
      </c>
      <c r="C21" s="71"/>
      <c r="D21" s="71"/>
      <c r="E21" s="71"/>
      <c r="F21" s="71"/>
      <c r="G21" s="37"/>
      <c r="H21" s="37"/>
      <c r="I21" s="37"/>
      <c r="J21" s="37"/>
    </row>
    <row r="22" spans="1:10" s="35" customFormat="1" ht="21" customHeight="1" x14ac:dyDescent="0.2">
      <c r="A22" s="448" t="s">
        <v>409</v>
      </c>
      <c r="B22" s="448"/>
      <c r="C22" s="448"/>
      <c r="D22" s="448"/>
      <c r="E22" s="448"/>
      <c r="F22" s="448"/>
      <c r="G22" s="448"/>
      <c r="H22" s="448"/>
      <c r="I22" s="448"/>
      <c r="J22" s="448"/>
    </row>
    <row r="23" spans="1:10" s="35" customFormat="1" ht="21" customHeight="1" x14ac:dyDescent="0.2">
      <c r="A23" s="448"/>
      <c r="B23" s="448"/>
      <c r="C23" s="448"/>
      <c r="D23" s="448"/>
      <c r="E23" s="448"/>
      <c r="F23" s="448"/>
      <c r="G23" s="448"/>
      <c r="H23" s="448"/>
      <c r="I23" s="448"/>
      <c r="J23" s="448"/>
    </row>
    <row r="24" spans="1:10" s="35" customFormat="1" ht="21" customHeight="1" x14ac:dyDescent="0.2">
      <c r="A24" s="131"/>
      <c r="B24" s="131"/>
      <c r="C24" s="131"/>
      <c r="D24" s="471" t="s">
        <v>408</v>
      </c>
      <c r="E24" s="471"/>
      <c r="F24" s="471"/>
      <c r="G24" s="471"/>
      <c r="H24" s="131"/>
      <c r="I24" s="131"/>
      <c r="J24" s="131"/>
    </row>
    <row r="25" spans="1:10" ht="6" customHeight="1" x14ac:dyDescent="0.2">
      <c r="A25" s="144"/>
      <c r="B25" s="144"/>
      <c r="C25" s="144"/>
      <c r="D25" s="144"/>
      <c r="E25" s="144"/>
      <c r="F25" s="144"/>
      <c r="G25" s="144"/>
      <c r="H25" s="144"/>
      <c r="I25" s="144"/>
      <c r="J25" s="144"/>
    </row>
    <row r="26" spans="1:10" x14ac:dyDescent="0.2">
      <c r="A26" s="448" t="s">
        <v>443</v>
      </c>
      <c r="B26" s="448"/>
      <c r="C26" s="448"/>
      <c r="D26" s="448"/>
      <c r="E26" s="448"/>
      <c r="F26" s="448"/>
      <c r="G26" s="448"/>
      <c r="H26" s="448"/>
      <c r="I26" s="448"/>
      <c r="J26" s="448"/>
    </row>
    <row r="27" spans="1:10" x14ac:dyDescent="0.2">
      <c r="A27" s="448"/>
      <c r="B27" s="448"/>
      <c r="C27" s="448"/>
      <c r="D27" s="448"/>
      <c r="E27" s="448"/>
      <c r="F27" s="448"/>
      <c r="G27" s="448"/>
      <c r="H27" s="448"/>
      <c r="I27" s="448"/>
      <c r="J27" s="448"/>
    </row>
  </sheetData>
  <sheetProtection algorithmName="SHA-512" hashValue="IO4Aktq4uyr46S/N76qbT/xZQPNc9LEoVwiAjA6ACANosi6zl1OmyZT/5DFIJSSt6Q6I1fG0FCWId94mo4pM+Q==" saltValue="1fYxKgne2OCLKT7oUyL0Cg==" spinCount="100000" sheet="1" objects="1" scenarios="1"/>
  <mergeCells count="28">
    <mergeCell ref="A22:J23"/>
    <mergeCell ref="D24:G24"/>
    <mergeCell ref="G19:H19"/>
    <mergeCell ref="A17:C17"/>
    <mergeCell ref="G17:H17"/>
    <mergeCell ref="D17:F17"/>
    <mergeCell ref="I18:J20"/>
    <mergeCell ref="A26:J27"/>
    <mergeCell ref="A7:J7"/>
    <mergeCell ref="A9:C9"/>
    <mergeCell ref="A12:J12"/>
    <mergeCell ref="A13:C13"/>
    <mergeCell ref="G13:H13"/>
    <mergeCell ref="D13:F13"/>
    <mergeCell ref="A14:C14"/>
    <mergeCell ref="G14:H14"/>
    <mergeCell ref="A15:C15"/>
    <mergeCell ref="G16:H16"/>
    <mergeCell ref="D14:F14"/>
    <mergeCell ref="D15:F15"/>
    <mergeCell ref="D16:F16"/>
    <mergeCell ref="G15:H15"/>
    <mergeCell ref="A16:C16"/>
    <mergeCell ref="H1:J5"/>
    <mergeCell ref="A1:G1"/>
    <mergeCell ref="A4:G4"/>
    <mergeCell ref="A3:G3"/>
    <mergeCell ref="A2:G2"/>
  </mergeCells>
  <hyperlinks>
    <hyperlink ref="D24" r:id="rId1" xr:uid="{00000000-0004-0000-0300-000000000000}"/>
  </hyperlinks>
  <pageMargins left="0.5" right="0.5" top="0.75" bottom="0.75" header="0.25" footer="0.25"/>
  <pageSetup orientation="portrait" r:id="rId2"/>
  <headerFooter>
    <oddFooter>&amp;L&amp;D&amp;RBSSC Score - &amp;P</oddFoot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38"/>
  <sheetViews>
    <sheetView workbookViewId="0">
      <selection activeCell="M4" sqref="M4"/>
    </sheetView>
  </sheetViews>
  <sheetFormatPr defaultRowHeight="12.75" x14ac:dyDescent="0.2"/>
  <cols>
    <col min="6" max="6" width="2.7109375" customWidth="1"/>
    <col min="8" max="8" width="13.140625" customWidth="1"/>
    <col min="9" max="9" width="7.7109375" customWidth="1"/>
    <col min="10" max="10" width="10.42578125" customWidth="1"/>
  </cols>
  <sheetData>
    <row r="1" spans="1:10" ht="15" customHeight="1" x14ac:dyDescent="0.25">
      <c r="A1" s="389" t="s">
        <v>499</v>
      </c>
      <c r="B1" s="389"/>
      <c r="C1" s="389"/>
      <c r="D1" s="389"/>
      <c r="E1" s="389"/>
      <c r="F1" s="389"/>
      <c r="G1" s="389"/>
      <c r="H1" s="478"/>
      <c r="I1" s="478"/>
      <c r="J1" s="478"/>
    </row>
    <row r="2" spans="1:10" s="188" customFormat="1" ht="15.75" x14ac:dyDescent="0.25">
      <c r="A2" s="217" t="s">
        <v>397</v>
      </c>
      <c r="B2" s="217"/>
      <c r="C2" s="217"/>
      <c r="D2" s="217"/>
      <c r="E2" s="217"/>
      <c r="F2" s="217"/>
      <c r="G2" s="217"/>
      <c r="H2" s="478"/>
      <c r="I2" s="478"/>
      <c r="J2" s="478"/>
    </row>
    <row r="3" spans="1:10" ht="15" customHeight="1" x14ac:dyDescent="0.25">
      <c r="A3" s="217" t="str">
        <f>IF('BSSC Project Info'!A9="","",'BSSC Project Info'!A9)</f>
        <v/>
      </c>
      <c r="B3" s="217"/>
      <c r="C3" s="217"/>
      <c r="D3" s="217"/>
      <c r="E3" s="217"/>
      <c r="F3" s="217"/>
      <c r="G3" s="217"/>
      <c r="H3" s="478"/>
      <c r="I3" s="478"/>
      <c r="J3" s="478"/>
    </row>
    <row r="4" spans="1:10" ht="15" customHeight="1" x14ac:dyDescent="0.25">
      <c r="A4" s="217" t="s">
        <v>165</v>
      </c>
      <c r="B4" s="217"/>
      <c r="C4" s="217"/>
      <c r="D4" s="217"/>
      <c r="E4" s="217"/>
      <c r="F4" s="217"/>
      <c r="G4" s="217"/>
      <c r="H4" s="478"/>
      <c r="I4" s="478"/>
      <c r="J4" s="478"/>
    </row>
    <row r="5" spans="1:10" ht="20.25" customHeight="1" x14ac:dyDescent="0.2">
      <c r="H5" s="478"/>
      <c r="I5" s="478"/>
      <c r="J5" s="478"/>
    </row>
    <row r="6" spans="1:10" x14ac:dyDescent="0.2">
      <c r="A6" s="11" t="s">
        <v>6</v>
      </c>
      <c r="B6" s="11"/>
      <c r="C6" s="11"/>
      <c r="D6" s="11"/>
      <c r="E6" s="11"/>
      <c r="F6" s="11"/>
      <c r="G6" s="11"/>
      <c r="H6" s="11"/>
      <c r="I6" s="11"/>
      <c r="J6" s="11"/>
    </row>
    <row r="7" spans="1:10" ht="25.5" customHeight="1" x14ac:dyDescent="0.2">
      <c r="A7" s="410" t="str">
        <f>IF('BSSC Project Info'!A11="","",'BSSC Project Info'!A11)</f>
        <v/>
      </c>
      <c r="B7" s="411"/>
      <c r="C7" s="411"/>
      <c r="D7" s="411"/>
      <c r="E7" s="411"/>
      <c r="F7" s="411"/>
      <c r="G7" s="411"/>
      <c r="H7" s="411"/>
      <c r="I7" s="411"/>
      <c r="J7" s="412"/>
    </row>
    <row r="8" spans="1:10" x14ac:dyDescent="0.2">
      <c r="A8" s="62" t="s">
        <v>287</v>
      </c>
      <c r="B8" s="4"/>
      <c r="C8" s="4"/>
      <c r="D8" s="4"/>
      <c r="E8" s="4"/>
      <c r="F8" s="4"/>
      <c r="G8" s="4"/>
      <c r="H8" s="4"/>
      <c r="I8" s="4"/>
      <c r="J8" s="4"/>
    </row>
    <row r="9" spans="1:10" x14ac:dyDescent="0.2">
      <c r="A9" s="413" t="str">
        <f>IF('BSSC Project Info'!A20="","",'BSSC Project Info'!A20)</f>
        <v/>
      </c>
      <c r="B9" s="414"/>
      <c r="C9" s="415"/>
      <c r="D9" s="4"/>
      <c r="E9" s="4"/>
      <c r="F9" s="4"/>
      <c r="G9" s="4"/>
      <c r="H9" s="4"/>
      <c r="I9" s="4"/>
      <c r="J9" s="4"/>
    </row>
    <row r="11" spans="1:10" x14ac:dyDescent="0.2">
      <c r="A11" s="32" t="s">
        <v>160</v>
      </c>
      <c r="B11" s="31"/>
      <c r="C11" s="31"/>
      <c r="D11" s="31"/>
      <c r="E11" s="31"/>
      <c r="F11" s="31"/>
      <c r="G11" s="31"/>
      <c r="H11" s="31"/>
      <c r="I11" s="31"/>
      <c r="J11" s="31"/>
    </row>
    <row r="12" spans="1:10" ht="63.75" customHeight="1" x14ac:dyDescent="0.2">
      <c r="A12" s="481" t="s">
        <v>257</v>
      </c>
      <c r="B12" s="482"/>
      <c r="C12" s="482"/>
      <c r="D12" s="482"/>
      <c r="E12" s="482"/>
      <c r="F12" s="482"/>
      <c r="G12" s="482"/>
      <c r="H12" s="482"/>
      <c r="I12" s="482"/>
      <c r="J12" s="482"/>
    </row>
    <row r="13" spans="1:10" ht="8.25" customHeight="1" x14ac:dyDescent="0.2"/>
    <row r="14" spans="1:10" ht="63.75" customHeight="1" x14ac:dyDescent="0.2">
      <c r="A14" s="482" t="s">
        <v>163</v>
      </c>
      <c r="B14" s="482"/>
      <c r="C14" s="482"/>
      <c r="D14" s="482"/>
      <c r="E14" s="482"/>
      <c r="F14" s="482"/>
      <c r="G14" s="482"/>
      <c r="H14" s="482"/>
      <c r="I14" s="482"/>
      <c r="J14" s="482"/>
    </row>
    <row r="15" spans="1:10" ht="8.25" customHeight="1" x14ac:dyDescent="0.2"/>
    <row r="16" spans="1:10" ht="118.5" customHeight="1" x14ac:dyDescent="0.2">
      <c r="A16" s="481" t="s">
        <v>399</v>
      </c>
      <c r="B16" s="482"/>
      <c r="C16" s="482"/>
      <c r="D16" s="482"/>
      <c r="E16" s="482"/>
      <c r="F16" s="482"/>
      <c r="G16" s="482"/>
      <c r="H16" s="482"/>
      <c r="I16" s="482"/>
      <c r="J16" s="482"/>
    </row>
    <row r="17" spans="1:11" ht="4.5" customHeight="1" x14ac:dyDescent="0.2"/>
    <row r="18" spans="1:11" s="174" customFormat="1" ht="56.25" customHeight="1" x14ac:dyDescent="0.2">
      <c r="A18" s="204" t="s">
        <v>492</v>
      </c>
      <c r="B18" s="204"/>
      <c r="C18" s="204"/>
      <c r="D18" s="204"/>
      <c r="E18" s="204"/>
      <c r="F18" s="204"/>
      <c r="G18" s="204"/>
      <c r="H18" s="204"/>
      <c r="I18" s="204"/>
      <c r="J18" s="204"/>
    </row>
    <row r="19" spans="1:11" s="174" customFormat="1" ht="39.950000000000003" customHeight="1" x14ac:dyDescent="0.2">
      <c r="A19" s="137"/>
      <c r="B19" s="479" t="s">
        <v>488</v>
      </c>
      <c r="C19" s="205"/>
      <c r="D19" s="205"/>
      <c r="E19" s="205"/>
      <c r="F19" s="205"/>
      <c r="G19" s="205"/>
      <c r="H19" s="205"/>
      <c r="I19" s="205"/>
      <c r="J19" s="205"/>
    </row>
    <row r="20" spans="1:11" s="174" customFormat="1" ht="9.9499999999999993" customHeight="1" x14ac:dyDescent="0.2">
      <c r="A20" s="185"/>
      <c r="B20" s="172"/>
      <c r="C20" s="173"/>
      <c r="D20" s="173"/>
      <c r="E20" s="173"/>
      <c r="F20" s="173"/>
      <c r="G20" s="173"/>
      <c r="H20" s="173"/>
      <c r="I20" s="173"/>
      <c r="J20" s="173"/>
    </row>
    <row r="21" spans="1:11" s="174" customFormat="1" ht="39.75" customHeight="1" x14ac:dyDescent="0.2">
      <c r="A21" s="21"/>
      <c r="B21" s="479" t="s">
        <v>489</v>
      </c>
      <c r="C21" s="205"/>
      <c r="D21" s="205"/>
      <c r="E21" s="205"/>
      <c r="F21" s="205"/>
      <c r="G21" s="205"/>
      <c r="H21" s="205"/>
      <c r="I21" s="205"/>
      <c r="J21" s="205"/>
    </row>
    <row r="22" spans="1:11" s="174" customFormat="1" ht="9.9499999999999993" customHeight="1" x14ac:dyDescent="0.2">
      <c r="A22" s="186"/>
      <c r="B22" s="172"/>
      <c r="C22" s="173"/>
      <c r="D22" s="173"/>
      <c r="E22" s="173"/>
      <c r="F22" s="173"/>
      <c r="G22" s="173"/>
      <c r="H22" s="173"/>
      <c r="I22" s="173"/>
      <c r="J22" s="173"/>
    </row>
    <row r="23" spans="1:11" s="174" customFormat="1" ht="42" customHeight="1" x14ac:dyDescent="0.2">
      <c r="A23" s="21"/>
      <c r="B23" s="479" t="s">
        <v>490</v>
      </c>
      <c r="C23" s="205"/>
      <c r="D23" s="205"/>
      <c r="E23" s="205"/>
      <c r="F23" s="205"/>
      <c r="G23" s="205"/>
      <c r="H23" s="205"/>
      <c r="I23" s="205"/>
      <c r="J23" s="205"/>
    </row>
    <row r="24" spans="1:11" s="174" customFormat="1" ht="8.25" customHeight="1" x14ac:dyDescent="0.2">
      <c r="A24" s="187"/>
      <c r="B24" s="172"/>
      <c r="C24" s="173"/>
      <c r="D24" s="173"/>
      <c r="E24" s="173"/>
      <c r="F24" s="173"/>
      <c r="G24" s="173"/>
      <c r="H24" s="173"/>
      <c r="I24" s="173"/>
      <c r="J24" s="173"/>
    </row>
    <row r="25" spans="1:11" s="174" customFormat="1" ht="27.95" customHeight="1" x14ac:dyDescent="0.2">
      <c r="A25" s="480" t="s">
        <v>491</v>
      </c>
      <c r="B25" s="480"/>
      <c r="C25" s="480"/>
      <c r="D25" s="480"/>
      <c r="E25" s="480"/>
      <c r="F25" s="480"/>
      <c r="G25" s="480"/>
      <c r="H25" s="480"/>
      <c r="I25" s="480"/>
      <c r="J25" s="480"/>
    </row>
    <row r="26" spans="1:11" s="168" customFormat="1" ht="73.5" customHeight="1" x14ac:dyDescent="0.2">
      <c r="A26" s="204" t="s">
        <v>476</v>
      </c>
      <c r="B26" s="204"/>
      <c r="C26" s="204"/>
      <c r="D26" s="204"/>
      <c r="E26" s="204"/>
      <c r="F26" s="204"/>
      <c r="G26" s="204"/>
      <c r="H26" s="204"/>
      <c r="I26" s="204"/>
      <c r="J26" s="204"/>
      <c r="K26" s="167"/>
    </row>
    <row r="27" spans="1:11" s="168" customFormat="1" ht="8.25" customHeight="1" x14ac:dyDescent="0.2"/>
    <row r="28" spans="1:11" ht="51" customHeight="1" x14ac:dyDescent="0.2">
      <c r="A28" s="481" t="s">
        <v>498</v>
      </c>
      <c r="B28" s="482"/>
      <c r="C28" s="482"/>
      <c r="D28" s="482"/>
      <c r="E28" s="482"/>
      <c r="F28" s="482"/>
      <c r="G28" s="482"/>
      <c r="H28" s="482"/>
      <c r="I28" s="482"/>
      <c r="J28" s="482"/>
    </row>
    <row r="30" spans="1:11" x14ac:dyDescent="0.2">
      <c r="A30" s="25" t="s">
        <v>264</v>
      </c>
    </row>
    <row r="32" spans="1:11" x14ac:dyDescent="0.2">
      <c r="A32" s="483"/>
      <c r="B32" s="484"/>
      <c r="C32" s="484"/>
      <c r="D32" s="484"/>
      <c r="E32" s="484"/>
      <c r="G32" s="487"/>
      <c r="H32" s="488"/>
      <c r="I32" s="488"/>
      <c r="J32" s="488"/>
    </row>
    <row r="33" spans="1:10" x14ac:dyDescent="0.2">
      <c r="A33" t="s">
        <v>164</v>
      </c>
      <c r="G33" t="s">
        <v>146</v>
      </c>
    </row>
    <row r="34" spans="1:10" ht="8.25" customHeight="1" x14ac:dyDescent="0.2"/>
    <row r="35" spans="1:10" x14ac:dyDescent="0.2">
      <c r="A35" s="485"/>
      <c r="B35" s="486"/>
      <c r="C35" s="486"/>
      <c r="D35" s="486"/>
      <c r="E35" s="486"/>
      <c r="G35" s="489"/>
      <c r="H35" s="489"/>
      <c r="I35" s="489"/>
      <c r="J35" s="489"/>
    </row>
    <row r="36" spans="1:10" x14ac:dyDescent="0.2">
      <c r="A36" t="s">
        <v>162</v>
      </c>
      <c r="G36" t="s">
        <v>161</v>
      </c>
    </row>
    <row r="38" spans="1:10" ht="51" customHeight="1" x14ac:dyDescent="0.2">
      <c r="A38" s="205" t="s">
        <v>185</v>
      </c>
      <c r="B38" s="206"/>
      <c r="C38" s="206"/>
      <c r="D38" s="206"/>
      <c r="E38" s="206"/>
      <c r="F38" s="206"/>
      <c r="G38" s="206"/>
      <c r="H38" s="206"/>
      <c r="I38" s="206"/>
      <c r="J38" s="206"/>
    </row>
  </sheetData>
  <sheetProtection algorithmName="SHA-512" hashValue="Ax1ipuTUhyrVGdZGHuxiy+5DXaq0Y6wjmlWtAkZ6+OePfQqGISuMd5ebt9kQSAAATKCWO+VKUjq5JGpzNppcdQ==" saltValue="aZg8twiE044Bs4gnwF8iAA==" spinCount="100000" sheet="1" objects="1"/>
  <mergeCells count="22">
    <mergeCell ref="A26:J26"/>
    <mergeCell ref="A18:J18"/>
    <mergeCell ref="B19:J19"/>
    <mergeCell ref="B21:J21"/>
    <mergeCell ref="A28:J28"/>
    <mergeCell ref="A38:J38"/>
    <mergeCell ref="A32:E32"/>
    <mergeCell ref="A35:E35"/>
    <mergeCell ref="G32:J32"/>
    <mergeCell ref="G35:J35"/>
    <mergeCell ref="A1:G1"/>
    <mergeCell ref="A2:G2"/>
    <mergeCell ref="H1:J5"/>
    <mergeCell ref="B23:J23"/>
    <mergeCell ref="A25:J25"/>
    <mergeCell ref="A16:J16"/>
    <mergeCell ref="A14:J14"/>
    <mergeCell ref="A7:J7"/>
    <mergeCell ref="A9:C9"/>
    <mergeCell ref="A12:J12"/>
    <mergeCell ref="A3:G3"/>
    <mergeCell ref="A4:G4"/>
  </mergeCells>
  <phoneticPr fontId="1" type="noConversion"/>
  <dataValidations count="1">
    <dataValidation type="list" allowBlank="1" showInputMessage="1" showErrorMessage="1" sqref="A19 A21 A23" xr:uid="{2F5CD446-32FC-40E4-86A5-485DE19EB972}">
      <formula1>Cert4</formula1>
    </dataValidation>
  </dataValidations>
  <pageMargins left="0.5" right="0.5" top="0.75" bottom="0.5" header="0.5" footer="0.25"/>
  <pageSetup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72"/>
  <sheetViews>
    <sheetView workbookViewId="0">
      <selection activeCell="L3" sqref="L3"/>
    </sheetView>
  </sheetViews>
  <sheetFormatPr defaultRowHeight="12.75" x14ac:dyDescent="0.2"/>
  <cols>
    <col min="6" max="6" width="2.7109375" customWidth="1"/>
    <col min="10" max="10" width="12.85546875" customWidth="1"/>
  </cols>
  <sheetData>
    <row r="1" spans="1:10" ht="15.75" x14ac:dyDescent="0.25">
      <c r="A1" s="389" t="s">
        <v>499</v>
      </c>
      <c r="B1" s="389"/>
      <c r="C1" s="389"/>
      <c r="D1" s="389"/>
      <c r="E1" s="389"/>
      <c r="F1" s="389"/>
      <c r="G1" s="389"/>
      <c r="H1" s="447"/>
      <c r="I1" s="447"/>
      <c r="J1" s="447"/>
    </row>
    <row r="2" spans="1:10" s="188" customFormat="1" ht="15.75" x14ac:dyDescent="0.25">
      <c r="A2" s="217" t="s">
        <v>157</v>
      </c>
      <c r="B2" s="217"/>
      <c r="C2" s="217"/>
      <c r="D2" s="217"/>
      <c r="E2" s="217"/>
      <c r="F2" s="217"/>
      <c r="G2" s="217"/>
      <c r="H2" s="447"/>
      <c r="I2" s="447"/>
      <c r="J2" s="447"/>
    </row>
    <row r="3" spans="1:10" ht="15.75" customHeight="1" x14ac:dyDescent="0.25">
      <c r="A3" s="217" t="s">
        <v>427</v>
      </c>
      <c r="B3" s="217"/>
      <c r="C3" s="217"/>
      <c r="D3" s="217"/>
      <c r="E3" s="217"/>
      <c r="F3" s="217"/>
      <c r="G3" s="217"/>
      <c r="H3" s="447"/>
      <c r="I3" s="447"/>
      <c r="J3" s="447"/>
    </row>
    <row r="4" spans="1:10" ht="15.75" customHeight="1" x14ac:dyDescent="0.25">
      <c r="A4" s="217" t="s">
        <v>428</v>
      </c>
      <c r="B4" s="217"/>
      <c r="C4" s="217"/>
      <c r="D4" s="217"/>
      <c r="E4" s="217"/>
      <c r="F4" s="217"/>
      <c r="G4" s="217"/>
      <c r="H4" s="447"/>
      <c r="I4" s="447"/>
      <c r="J4" s="447"/>
    </row>
    <row r="5" spans="1:10" ht="25.5" customHeight="1" x14ac:dyDescent="0.2">
      <c r="H5" s="447"/>
      <c r="I5" s="447"/>
      <c r="J5" s="447"/>
    </row>
    <row r="6" spans="1:10" x14ac:dyDescent="0.2">
      <c r="A6" s="11" t="s">
        <v>6</v>
      </c>
      <c r="B6" s="11"/>
      <c r="C6" s="11"/>
      <c r="D6" s="11"/>
      <c r="E6" s="11"/>
      <c r="F6" s="11"/>
      <c r="G6" s="11"/>
      <c r="H6" s="11"/>
      <c r="I6" s="11"/>
      <c r="J6" s="11"/>
    </row>
    <row r="7" spans="1:10" ht="12.75" customHeight="1" x14ac:dyDescent="0.2">
      <c r="A7" s="410" t="str">
        <f>IF('BSSC Project Info'!A11="","",'BSSC Project Info'!A11)</f>
        <v/>
      </c>
      <c r="B7" s="411"/>
      <c r="C7" s="411"/>
      <c r="D7" s="411"/>
      <c r="E7" s="411"/>
      <c r="F7" s="411"/>
      <c r="G7" s="411"/>
      <c r="H7" s="411"/>
      <c r="I7" s="411"/>
      <c r="J7" s="412"/>
    </row>
    <row r="8" spans="1:10" x14ac:dyDescent="0.2">
      <c r="A8" s="62" t="s">
        <v>287</v>
      </c>
      <c r="B8" s="4"/>
      <c r="C8" s="4"/>
      <c r="D8" s="4"/>
      <c r="E8" s="4"/>
      <c r="F8" s="4"/>
      <c r="G8" s="4"/>
      <c r="H8" s="4"/>
      <c r="I8" s="4"/>
      <c r="J8" s="4"/>
    </row>
    <row r="9" spans="1:10" x14ac:dyDescent="0.2">
      <c r="A9" s="413" t="str">
        <f>IF('BSSC Project Info'!A20="","",'BSSC Project Info'!A20)</f>
        <v/>
      </c>
      <c r="B9" s="414"/>
      <c r="C9" s="415"/>
      <c r="D9" s="4"/>
      <c r="E9" s="4"/>
      <c r="F9" s="4"/>
      <c r="G9" s="4"/>
      <c r="H9" s="4"/>
      <c r="I9" s="4"/>
      <c r="J9" s="4"/>
    </row>
    <row r="11" spans="1:10" ht="143.25" customHeight="1" x14ac:dyDescent="0.2">
      <c r="A11" s="492" t="s">
        <v>494</v>
      </c>
      <c r="B11" s="482"/>
      <c r="C11" s="482"/>
      <c r="D11" s="482"/>
      <c r="E11" s="482"/>
      <c r="F11" s="482"/>
      <c r="G11" s="482"/>
      <c r="H11" s="482"/>
      <c r="I11" s="482"/>
      <c r="J11" s="482"/>
    </row>
    <row r="12" spans="1:10" ht="25.5" customHeight="1" x14ac:dyDescent="0.2">
      <c r="A12" s="482" t="s">
        <v>166</v>
      </c>
      <c r="B12" s="482"/>
      <c r="C12" s="482"/>
      <c r="D12" s="482"/>
      <c r="E12" s="482"/>
      <c r="F12" s="482"/>
      <c r="G12" s="482"/>
      <c r="H12" s="482"/>
      <c r="I12" s="482"/>
      <c r="J12" s="482"/>
    </row>
    <row r="13" spans="1:10" ht="8.25" customHeight="1" x14ac:dyDescent="0.2"/>
    <row r="14" spans="1:10" ht="51" customHeight="1" x14ac:dyDescent="0.2">
      <c r="A14" s="492" t="s">
        <v>495</v>
      </c>
      <c r="B14" s="482"/>
      <c r="C14" s="482"/>
      <c r="D14" s="482"/>
      <c r="E14" s="482"/>
      <c r="F14" s="482"/>
      <c r="G14" s="482"/>
      <c r="H14" s="482"/>
      <c r="I14" s="482"/>
      <c r="J14" s="482"/>
    </row>
    <row r="15" spans="1:10" ht="8.25" customHeight="1" x14ac:dyDescent="0.2"/>
    <row r="16" spans="1:10" x14ac:dyDescent="0.2">
      <c r="B16" t="s">
        <v>167</v>
      </c>
    </row>
    <row r="17" spans="1:10" ht="5.25" customHeight="1" x14ac:dyDescent="0.2"/>
    <row r="18" spans="1:10" ht="25.5" customHeight="1" x14ac:dyDescent="0.2">
      <c r="B18" s="481" t="s">
        <v>186</v>
      </c>
      <c r="C18" s="482"/>
      <c r="D18" s="482"/>
      <c r="E18" s="482"/>
      <c r="F18" s="482"/>
      <c r="G18" s="482"/>
      <c r="H18" s="482"/>
      <c r="I18" s="482"/>
      <c r="J18" s="482"/>
    </row>
    <row r="19" spans="1:10" ht="8.25" customHeight="1" x14ac:dyDescent="0.2"/>
    <row r="20" spans="1:10" x14ac:dyDescent="0.2">
      <c r="A20" s="11" t="s">
        <v>168</v>
      </c>
      <c r="B20" s="11"/>
      <c r="C20" s="11"/>
      <c r="D20" s="11"/>
      <c r="E20" s="11"/>
      <c r="F20" s="11"/>
      <c r="G20" s="12"/>
      <c r="H20" s="12"/>
      <c r="I20" s="12"/>
      <c r="J20" s="11"/>
    </row>
    <row r="21" spans="1:10" ht="25.5" customHeight="1" x14ac:dyDescent="0.2">
      <c r="A21" s="493"/>
      <c r="B21" s="494"/>
      <c r="C21" s="494"/>
      <c r="D21" s="494"/>
      <c r="E21" s="494"/>
      <c r="F21" s="494"/>
      <c r="G21" s="494"/>
      <c r="H21" s="494"/>
      <c r="I21" s="494"/>
      <c r="J21" s="495"/>
    </row>
    <row r="22" spans="1:10" ht="8.25" customHeight="1" x14ac:dyDescent="0.2">
      <c r="A22" s="4"/>
      <c r="B22" s="4"/>
      <c r="C22" s="4"/>
      <c r="D22" s="4"/>
      <c r="E22" s="4"/>
      <c r="F22" s="4"/>
      <c r="G22" s="4"/>
      <c r="H22" s="4"/>
      <c r="I22" s="4"/>
      <c r="J22" s="4"/>
    </row>
    <row r="23" spans="1:10" ht="25.5" customHeight="1" x14ac:dyDescent="0.2">
      <c r="A23" s="496" t="s">
        <v>169</v>
      </c>
      <c r="B23" s="497"/>
      <c r="C23" s="497"/>
      <c r="D23" s="498" t="str">
        <f>IF('BSSC Project Info'!A9="GRANT-IN-AID","Bluegrass State Skills Corporation Grant-in-Aid",IF('BSSC Project Info'!A9="SKILLS TRAINING INVESTMENT CREDIT","Bluegrass State Skills Corporation Skills Training Investment Credit",""))</f>
        <v/>
      </c>
      <c r="E23" s="499"/>
      <c r="F23" s="499"/>
      <c r="G23" s="499"/>
      <c r="H23" s="499"/>
      <c r="I23" s="499"/>
      <c r="J23" s="500"/>
    </row>
    <row r="24" spans="1:10" ht="8.25" customHeight="1" x14ac:dyDescent="0.2">
      <c r="A24" s="4"/>
      <c r="B24" s="4"/>
      <c r="C24" s="4"/>
      <c r="D24" s="4"/>
      <c r="E24" s="4"/>
      <c r="F24" s="4"/>
      <c r="G24" s="4"/>
      <c r="H24" s="4"/>
      <c r="I24" s="4"/>
      <c r="J24" s="4"/>
    </row>
    <row r="25" spans="1:10" ht="38.25" customHeight="1" x14ac:dyDescent="0.2">
      <c r="A25" s="482" t="s">
        <v>170</v>
      </c>
      <c r="B25" s="482"/>
      <c r="C25" s="482"/>
      <c r="D25" s="482"/>
      <c r="E25" s="482"/>
      <c r="F25" s="482"/>
      <c r="G25" s="482"/>
      <c r="H25" s="482"/>
      <c r="I25" s="482"/>
      <c r="J25" s="482"/>
    </row>
    <row r="26" spans="1:10" ht="8.25" customHeight="1" x14ac:dyDescent="0.2"/>
    <row r="27" spans="1:10" x14ac:dyDescent="0.2">
      <c r="A27" s="4" t="s">
        <v>153</v>
      </c>
      <c r="B27" s="4"/>
      <c r="C27" s="4"/>
      <c r="D27" s="4"/>
      <c r="E27" s="4" t="s">
        <v>146</v>
      </c>
      <c r="F27" s="4"/>
      <c r="G27" s="4"/>
      <c r="H27" s="4" t="s">
        <v>16</v>
      </c>
      <c r="I27" s="4"/>
      <c r="J27" s="4"/>
    </row>
    <row r="28" spans="1:10" ht="25.5" customHeight="1" x14ac:dyDescent="0.2">
      <c r="A28" s="250"/>
      <c r="B28" s="490"/>
      <c r="C28" s="490"/>
      <c r="D28" s="252"/>
      <c r="E28" s="250"/>
      <c r="F28" s="490"/>
      <c r="G28" s="252"/>
      <c r="H28" s="250"/>
      <c r="I28" s="490"/>
      <c r="J28" s="252"/>
    </row>
    <row r="29" spans="1:10" ht="25.5" customHeight="1" x14ac:dyDescent="0.2">
      <c r="A29" s="250"/>
      <c r="B29" s="490"/>
      <c r="C29" s="490"/>
      <c r="D29" s="252"/>
      <c r="E29" s="250"/>
      <c r="F29" s="490"/>
      <c r="G29" s="252"/>
      <c r="H29" s="250"/>
      <c r="I29" s="490"/>
      <c r="J29" s="252"/>
    </row>
    <row r="30" spans="1:10" ht="25.5" customHeight="1" x14ac:dyDescent="0.2">
      <c r="A30" s="250"/>
      <c r="B30" s="490"/>
      <c r="C30" s="490"/>
      <c r="D30" s="252"/>
      <c r="E30" s="250"/>
      <c r="F30" s="490"/>
      <c r="G30" s="252"/>
      <c r="H30" s="250"/>
      <c r="I30" s="490"/>
      <c r="J30" s="252"/>
    </row>
    <row r="31" spans="1:10" ht="25.5" customHeight="1" x14ac:dyDescent="0.2">
      <c r="A31" s="250"/>
      <c r="B31" s="490"/>
      <c r="C31" s="490"/>
      <c r="D31" s="252"/>
      <c r="E31" s="250"/>
      <c r="F31" s="490"/>
      <c r="G31" s="252"/>
      <c r="H31" s="250"/>
      <c r="I31" s="490"/>
      <c r="J31" s="252"/>
    </row>
    <row r="32" spans="1:10" ht="25.5" customHeight="1" x14ac:dyDescent="0.2">
      <c r="A32" s="250"/>
      <c r="B32" s="490"/>
      <c r="C32" s="490"/>
      <c r="D32" s="252"/>
      <c r="E32" s="250"/>
      <c r="F32" s="490"/>
      <c r="G32" s="252"/>
      <c r="H32" s="250"/>
      <c r="I32" s="490"/>
      <c r="J32" s="252"/>
    </row>
    <row r="33" spans="1:10" x14ac:dyDescent="0.2">
      <c r="A33" s="4"/>
      <c r="B33" s="14" t="s">
        <v>152</v>
      </c>
      <c r="C33" s="4"/>
      <c r="D33" s="4"/>
      <c r="E33" s="4"/>
      <c r="F33" s="4"/>
      <c r="G33" s="4"/>
      <c r="H33" s="4"/>
      <c r="I33" s="4"/>
      <c r="J33" s="4"/>
    </row>
    <row r="34" spans="1:10" ht="8.25" customHeight="1" x14ac:dyDescent="0.2"/>
    <row r="35" spans="1:10" ht="38.25" customHeight="1" x14ac:dyDescent="0.2">
      <c r="A35" s="482" t="s">
        <v>171</v>
      </c>
      <c r="B35" s="482"/>
      <c r="C35" s="482"/>
      <c r="D35" s="482"/>
      <c r="E35" s="482"/>
      <c r="F35" s="482"/>
      <c r="G35" s="482"/>
      <c r="H35" s="482"/>
      <c r="I35" s="482"/>
      <c r="J35" s="47"/>
    </row>
    <row r="36" spans="1:10" ht="8.25" customHeight="1" x14ac:dyDescent="0.2"/>
    <row r="37" spans="1:10" ht="51" customHeight="1" x14ac:dyDescent="0.2">
      <c r="A37" s="206" t="s">
        <v>173</v>
      </c>
      <c r="B37" s="206"/>
      <c r="C37" s="206"/>
      <c r="D37" s="206"/>
      <c r="E37" s="206"/>
      <c r="F37" s="206"/>
      <c r="G37" s="206"/>
      <c r="H37" s="206"/>
      <c r="I37" s="206"/>
      <c r="J37" s="206"/>
    </row>
    <row r="38" spans="1:10" ht="8.25" customHeight="1" x14ac:dyDescent="0.2">
      <c r="A38" s="23"/>
      <c r="B38" s="23"/>
      <c r="C38" s="23"/>
      <c r="D38" s="23"/>
      <c r="E38" s="23"/>
      <c r="F38" s="23"/>
      <c r="G38" s="23"/>
      <c r="H38" s="23"/>
      <c r="I38" s="23"/>
      <c r="J38" s="23"/>
    </row>
    <row r="39" spans="1:10" x14ac:dyDescent="0.2">
      <c r="A39" s="25" t="s">
        <v>178</v>
      </c>
    </row>
    <row r="40" spans="1:10" ht="25.5" customHeight="1" x14ac:dyDescent="0.2">
      <c r="A40" s="4" t="s">
        <v>174</v>
      </c>
      <c r="B40" s="4"/>
      <c r="C40" s="4"/>
      <c r="D40" s="4"/>
      <c r="E40" s="4"/>
      <c r="F40" s="491" t="s">
        <v>175</v>
      </c>
      <c r="G40" s="491"/>
      <c r="H40" s="491"/>
      <c r="I40" s="491"/>
      <c r="J40" s="491"/>
    </row>
    <row r="41" spans="1:10" x14ac:dyDescent="0.2">
      <c r="A41" s="259"/>
      <c r="B41" s="490"/>
      <c r="C41" s="490"/>
      <c r="D41" s="490"/>
      <c r="E41" s="252"/>
      <c r="F41" s="259"/>
      <c r="G41" s="490"/>
      <c r="H41" s="490"/>
      <c r="I41" s="490"/>
      <c r="J41" s="252"/>
    </row>
    <row r="42" spans="1:10" x14ac:dyDescent="0.2">
      <c r="A42" s="4" t="s">
        <v>176</v>
      </c>
      <c r="B42" s="4"/>
      <c r="C42" s="4"/>
      <c r="D42" s="4"/>
      <c r="E42" s="4"/>
      <c r="F42" s="4"/>
      <c r="G42" s="4"/>
      <c r="H42" s="4"/>
      <c r="I42" s="4"/>
      <c r="J42" s="4"/>
    </row>
    <row r="43" spans="1:10" x14ac:dyDescent="0.2">
      <c r="A43" s="259"/>
      <c r="B43" s="490"/>
      <c r="C43" s="490"/>
      <c r="D43" s="490"/>
      <c r="E43" s="252"/>
      <c r="F43" s="4"/>
      <c r="G43" s="4"/>
      <c r="H43" s="4"/>
      <c r="I43" s="4"/>
      <c r="J43" s="4"/>
    </row>
    <row r="44" spans="1:10" x14ac:dyDescent="0.2">
      <c r="A44" s="4" t="s">
        <v>177</v>
      </c>
      <c r="B44" s="4"/>
      <c r="C44" s="4"/>
      <c r="D44" s="4"/>
      <c r="E44" s="4"/>
      <c r="F44" s="4"/>
      <c r="G44" s="4"/>
      <c r="H44" s="4"/>
      <c r="I44" s="4"/>
      <c r="J44" s="4"/>
    </row>
    <row r="45" spans="1:10" ht="38.25" customHeight="1" x14ac:dyDescent="0.2">
      <c r="A45" s="259"/>
      <c r="B45" s="490"/>
      <c r="C45" s="490"/>
      <c r="D45" s="490"/>
      <c r="E45" s="490"/>
      <c r="F45" s="490"/>
      <c r="G45" s="490"/>
      <c r="H45" s="490"/>
      <c r="I45" s="490"/>
      <c r="J45" s="252"/>
    </row>
    <row r="46" spans="1:10" ht="6.75" customHeight="1" x14ac:dyDescent="0.2">
      <c r="A46" s="4"/>
      <c r="B46" s="4"/>
      <c r="C46" s="4"/>
      <c r="D46" s="4"/>
      <c r="E46" s="4"/>
      <c r="F46" s="4"/>
      <c r="G46" s="4"/>
      <c r="H46" s="4"/>
      <c r="I46" s="4"/>
      <c r="J46" s="4"/>
    </row>
    <row r="47" spans="1:10" x14ac:dyDescent="0.2">
      <c r="A47" s="25" t="s">
        <v>179</v>
      </c>
    </row>
    <row r="48" spans="1:10" ht="25.5" customHeight="1" x14ac:dyDescent="0.2">
      <c r="A48" s="4" t="s">
        <v>174</v>
      </c>
      <c r="B48" s="4"/>
      <c r="C48" s="4"/>
      <c r="D48" s="4"/>
      <c r="E48" s="4"/>
      <c r="F48" s="491" t="s">
        <v>175</v>
      </c>
      <c r="G48" s="491"/>
      <c r="H48" s="491"/>
      <c r="I48" s="491"/>
      <c r="J48" s="491"/>
    </row>
    <row r="49" spans="1:10" x14ac:dyDescent="0.2">
      <c r="A49" s="259"/>
      <c r="B49" s="490"/>
      <c r="C49" s="490"/>
      <c r="D49" s="490"/>
      <c r="E49" s="252"/>
      <c r="F49" s="259"/>
      <c r="G49" s="490"/>
      <c r="H49" s="490"/>
      <c r="I49" s="490"/>
      <c r="J49" s="252"/>
    </row>
    <row r="50" spans="1:10" x14ac:dyDescent="0.2">
      <c r="A50" s="4" t="s">
        <v>176</v>
      </c>
      <c r="B50" s="4"/>
      <c r="C50" s="4"/>
      <c r="D50" s="4"/>
      <c r="E50" s="4"/>
      <c r="F50" s="4"/>
      <c r="G50" s="4"/>
      <c r="H50" s="4"/>
      <c r="I50" s="4"/>
      <c r="J50" s="4"/>
    </row>
    <row r="51" spans="1:10" x14ac:dyDescent="0.2">
      <c r="A51" s="259"/>
      <c r="B51" s="490"/>
      <c r="C51" s="490"/>
      <c r="D51" s="490"/>
      <c r="E51" s="252"/>
      <c r="F51" s="4"/>
      <c r="G51" s="4"/>
      <c r="H51" s="4"/>
      <c r="I51" s="4"/>
      <c r="J51" s="4"/>
    </row>
    <row r="52" spans="1:10" x14ac:dyDescent="0.2">
      <c r="A52" s="4" t="s">
        <v>177</v>
      </c>
      <c r="B52" s="4"/>
      <c r="C52" s="4"/>
      <c r="D52" s="4"/>
      <c r="E52" s="4"/>
      <c r="F52" s="4"/>
      <c r="G52" s="4"/>
      <c r="H52" s="4"/>
      <c r="I52" s="4"/>
      <c r="J52" s="4"/>
    </row>
    <row r="53" spans="1:10" ht="38.25" customHeight="1" x14ac:dyDescent="0.2">
      <c r="A53" s="259"/>
      <c r="B53" s="490"/>
      <c r="C53" s="490"/>
      <c r="D53" s="490"/>
      <c r="E53" s="490"/>
      <c r="F53" s="490"/>
      <c r="G53" s="490"/>
      <c r="H53" s="490"/>
      <c r="I53" s="490"/>
      <c r="J53" s="252"/>
    </row>
    <row r="54" spans="1:10" ht="6.75" customHeight="1" x14ac:dyDescent="0.2">
      <c r="A54" s="4"/>
      <c r="B54" s="4"/>
      <c r="C54" s="4"/>
      <c r="D54" s="4"/>
      <c r="E54" s="4"/>
      <c r="F54" s="4"/>
      <c r="G54" s="4"/>
      <c r="H54" s="4"/>
      <c r="I54" s="4"/>
      <c r="J54" s="4"/>
    </row>
    <row r="55" spans="1:10" x14ac:dyDescent="0.2">
      <c r="A55" s="25" t="s">
        <v>180</v>
      </c>
    </row>
    <row r="56" spans="1:10" ht="25.5" customHeight="1" x14ac:dyDescent="0.2">
      <c r="A56" s="4" t="s">
        <v>174</v>
      </c>
      <c r="B56" s="4"/>
      <c r="C56" s="4"/>
      <c r="D56" s="4"/>
      <c r="E56" s="4"/>
      <c r="F56" s="491" t="s">
        <v>175</v>
      </c>
      <c r="G56" s="491"/>
      <c r="H56" s="491"/>
      <c r="I56" s="491"/>
      <c r="J56" s="491"/>
    </row>
    <row r="57" spans="1:10" x14ac:dyDescent="0.2">
      <c r="A57" s="259"/>
      <c r="B57" s="490"/>
      <c r="C57" s="490"/>
      <c r="D57" s="490"/>
      <c r="E57" s="252"/>
      <c r="F57" s="259"/>
      <c r="G57" s="490"/>
      <c r="H57" s="490"/>
      <c r="I57" s="490"/>
      <c r="J57" s="252"/>
    </row>
    <row r="58" spans="1:10" x14ac:dyDescent="0.2">
      <c r="A58" s="4" t="s">
        <v>176</v>
      </c>
      <c r="B58" s="4"/>
      <c r="C58" s="4"/>
      <c r="D58" s="4"/>
      <c r="E58" s="4"/>
      <c r="F58" s="4"/>
      <c r="G58" s="4"/>
      <c r="H58" s="4"/>
      <c r="I58" s="4"/>
      <c r="J58" s="4"/>
    </row>
    <row r="59" spans="1:10" x14ac:dyDescent="0.2">
      <c r="A59" s="259"/>
      <c r="B59" s="490"/>
      <c r="C59" s="490"/>
      <c r="D59" s="490"/>
      <c r="E59" s="252"/>
      <c r="F59" s="4"/>
      <c r="G59" s="4"/>
      <c r="H59" s="4"/>
      <c r="I59" s="4"/>
      <c r="J59" s="4"/>
    </row>
    <row r="60" spans="1:10" x14ac:dyDescent="0.2">
      <c r="A60" s="4" t="s">
        <v>177</v>
      </c>
      <c r="B60" s="4"/>
      <c r="C60" s="4"/>
      <c r="D60" s="4"/>
      <c r="E60" s="4"/>
      <c r="F60" s="4"/>
      <c r="G60" s="4"/>
      <c r="H60" s="4"/>
      <c r="I60" s="4"/>
      <c r="J60" s="4"/>
    </row>
    <row r="61" spans="1:10" ht="38.25" customHeight="1" x14ac:dyDescent="0.2">
      <c r="A61" s="259"/>
      <c r="B61" s="490"/>
      <c r="C61" s="490"/>
      <c r="D61" s="490"/>
      <c r="E61" s="490"/>
      <c r="F61" s="490"/>
      <c r="G61" s="490"/>
      <c r="H61" s="490"/>
      <c r="I61" s="490"/>
      <c r="J61" s="252"/>
    </row>
    <row r="62" spans="1:10" ht="6.75" customHeight="1" x14ac:dyDescent="0.2">
      <c r="A62" s="4"/>
      <c r="B62" s="4"/>
      <c r="C62" s="4"/>
      <c r="D62" s="4"/>
      <c r="E62" s="4"/>
      <c r="F62" s="4"/>
      <c r="G62" s="4"/>
      <c r="H62" s="4"/>
      <c r="I62" s="4"/>
      <c r="J62" s="4"/>
    </row>
    <row r="63" spans="1:10" x14ac:dyDescent="0.2">
      <c r="B63" s="26" t="s">
        <v>152</v>
      </c>
    </row>
    <row r="64" spans="1:10" ht="8.25" customHeight="1" x14ac:dyDescent="0.2"/>
    <row r="65" spans="1:10" ht="38.25" customHeight="1" x14ac:dyDescent="0.2">
      <c r="A65" s="482" t="s">
        <v>181</v>
      </c>
      <c r="B65" s="482"/>
      <c r="C65" s="482"/>
      <c r="D65" s="482"/>
      <c r="E65" s="482"/>
      <c r="F65" s="482"/>
      <c r="G65" s="482"/>
      <c r="H65" s="482"/>
      <c r="I65" s="482"/>
      <c r="J65" s="482"/>
    </row>
    <row r="69" spans="1:10" x14ac:dyDescent="0.2">
      <c r="A69" s="483"/>
      <c r="B69" s="484"/>
      <c r="C69" s="484"/>
      <c r="D69" s="484"/>
      <c r="E69" s="484"/>
      <c r="G69" s="489"/>
      <c r="H69" s="489"/>
      <c r="I69" s="489"/>
      <c r="J69" s="489"/>
    </row>
    <row r="70" spans="1:10" x14ac:dyDescent="0.2">
      <c r="A70" t="s">
        <v>265</v>
      </c>
      <c r="G70" t="s">
        <v>161</v>
      </c>
    </row>
    <row r="72" spans="1:10" ht="51" customHeight="1" x14ac:dyDescent="0.2">
      <c r="A72" s="205" t="s">
        <v>185</v>
      </c>
      <c r="B72" s="206"/>
      <c r="C72" s="206"/>
      <c r="D72" s="206"/>
      <c r="E72" s="206"/>
      <c r="F72" s="206"/>
      <c r="G72" s="206"/>
      <c r="H72" s="206"/>
      <c r="I72" s="206"/>
      <c r="J72" s="206"/>
    </row>
  </sheetData>
  <sheetProtection algorithmName="SHA-512" hashValue="rDH96n+NXLRbDvEYdTM8qPisILnLma6cj5o0M1ZKND9w6+Hza7VHvqj6kC9JVU/d3ZCtukn1YQF5bJd4GHBRZg==" saltValue="MVxksLf7oBKl8bsAY/c5BQ==" spinCount="100000" sheet="1" objects="1"/>
  <mergeCells count="51">
    <mergeCell ref="A69:E69"/>
    <mergeCell ref="G69:J69"/>
    <mergeCell ref="A72:J72"/>
    <mergeCell ref="A7:J7"/>
    <mergeCell ref="A9:C9"/>
    <mergeCell ref="A11:J11"/>
    <mergeCell ref="A12:J12"/>
    <mergeCell ref="A25:J25"/>
    <mergeCell ref="A28:D28"/>
    <mergeCell ref="E28:G28"/>
    <mergeCell ref="H28:J28"/>
    <mergeCell ref="A14:J14"/>
    <mergeCell ref="B18:J18"/>
    <mergeCell ref="A21:J21"/>
    <mergeCell ref="A23:C23"/>
    <mergeCell ref="D23:J23"/>
    <mergeCell ref="A31:D31"/>
    <mergeCell ref="E31:G31"/>
    <mergeCell ref="H31:J31"/>
    <mergeCell ref="A29:D29"/>
    <mergeCell ref="E29:G29"/>
    <mergeCell ref="H29:J29"/>
    <mergeCell ref="A30:D30"/>
    <mergeCell ref="E30:G30"/>
    <mergeCell ref="H30:J30"/>
    <mergeCell ref="A37:J37"/>
    <mergeCell ref="F40:J40"/>
    <mergeCell ref="A41:E41"/>
    <mergeCell ref="F41:J41"/>
    <mergeCell ref="A32:D32"/>
    <mergeCell ref="E32:G32"/>
    <mergeCell ref="H32:J32"/>
    <mergeCell ref="A35:I35"/>
    <mergeCell ref="A43:E43"/>
    <mergeCell ref="A45:J45"/>
    <mergeCell ref="F48:J48"/>
    <mergeCell ref="A49:E49"/>
    <mergeCell ref="F49:J49"/>
    <mergeCell ref="A59:E59"/>
    <mergeCell ref="A61:J61"/>
    <mergeCell ref="A65:J65"/>
    <mergeCell ref="A51:E51"/>
    <mergeCell ref="A53:J53"/>
    <mergeCell ref="F56:J56"/>
    <mergeCell ref="A57:E57"/>
    <mergeCell ref="F57:J57"/>
    <mergeCell ref="H1:J5"/>
    <mergeCell ref="A1:G1"/>
    <mergeCell ref="A2:G2"/>
    <mergeCell ref="A3:G3"/>
    <mergeCell ref="A4:G4"/>
  </mergeCells>
  <phoneticPr fontId="1" type="noConversion"/>
  <dataValidations count="1">
    <dataValidation type="list" allowBlank="1" showInputMessage="1" showErrorMessage="1" sqref="J35" xr:uid="{00000000-0002-0000-0500-000000000000}">
      <formula1>DisclQuestion</formula1>
    </dataValidation>
  </dataValidations>
  <pageMargins left="0.5" right="0.5" top="0.75" bottom="0.5" header="0.5" footer="0.25"/>
  <pageSetup orientation="portrait" r:id="rId1"/>
  <headerFooter alignWithMargins="0"/>
  <rowBreaks count="1" manualBreakCount="1">
    <brk id="33"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65"/>
  <sheetViews>
    <sheetView workbookViewId="0">
      <selection activeCell="L2" sqref="L2"/>
    </sheetView>
  </sheetViews>
  <sheetFormatPr defaultRowHeight="12.75" x14ac:dyDescent="0.2"/>
  <cols>
    <col min="5" max="5" width="10.28515625" customWidth="1"/>
    <col min="6" max="6" width="10.28515625" bestFit="1" customWidth="1"/>
    <col min="10" max="10" width="10.7109375" customWidth="1"/>
  </cols>
  <sheetData>
    <row r="1" spans="1:10" ht="15.75" x14ac:dyDescent="0.25">
      <c r="A1" s="389" t="s">
        <v>499</v>
      </c>
      <c r="B1" s="389"/>
      <c r="C1" s="389"/>
      <c r="D1" s="389"/>
      <c r="E1" s="389"/>
      <c r="F1" s="389"/>
      <c r="G1" s="389"/>
      <c r="H1" s="447"/>
      <c r="I1" s="447"/>
      <c r="J1" s="447"/>
    </row>
    <row r="2" spans="1:10" s="188" customFormat="1" ht="15.75" x14ac:dyDescent="0.25">
      <c r="A2" s="217" t="s">
        <v>187</v>
      </c>
      <c r="B2" s="217"/>
      <c r="C2" s="217"/>
      <c r="D2" s="217"/>
      <c r="E2" s="217"/>
      <c r="F2" s="217"/>
      <c r="G2" s="217"/>
      <c r="H2" s="447"/>
      <c r="I2" s="447"/>
      <c r="J2" s="447"/>
    </row>
    <row r="3" spans="1:10" ht="15.75" x14ac:dyDescent="0.25">
      <c r="A3" s="217" t="s">
        <v>272</v>
      </c>
      <c r="B3" s="217"/>
      <c r="C3" s="217"/>
      <c r="D3" s="217"/>
      <c r="E3" s="217"/>
      <c r="F3" s="217"/>
      <c r="G3" s="217"/>
      <c r="H3" s="447"/>
      <c r="I3" s="447"/>
      <c r="J3" s="447"/>
    </row>
    <row r="4" spans="1:10" ht="30.75" customHeight="1" x14ac:dyDescent="0.2">
      <c r="F4" s="191" t="str">
        <f>'BSSC Project Info'!E6</f>
        <v>Rev 6/2024</v>
      </c>
      <c r="H4" s="447"/>
      <c r="I4" s="447"/>
      <c r="J4" s="447"/>
    </row>
    <row r="5" spans="1:10" x14ac:dyDescent="0.2">
      <c r="A5" s="48" t="s">
        <v>188</v>
      </c>
      <c r="B5" s="11"/>
      <c r="C5" s="11"/>
      <c r="D5" s="11"/>
      <c r="E5" s="11"/>
      <c r="F5" s="11"/>
      <c r="G5" s="11"/>
      <c r="H5" s="11"/>
      <c r="I5" s="44"/>
      <c r="J5" s="11"/>
    </row>
    <row r="6" spans="1:10" ht="12.75" customHeight="1" x14ac:dyDescent="0.2">
      <c r="A6" s="410" t="str">
        <f>IF('BSSC Project Info'!A11="","",'BSSC Project Info'!A11)</f>
        <v/>
      </c>
      <c r="B6" s="411"/>
      <c r="C6" s="411"/>
      <c r="D6" s="411"/>
      <c r="E6" s="411"/>
      <c r="F6" s="411"/>
      <c r="G6" s="411"/>
      <c r="H6" s="411"/>
      <c r="I6" s="411"/>
      <c r="J6" s="412"/>
    </row>
    <row r="7" spans="1:10" x14ac:dyDescent="0.2">
      <c r="A7" s="62" t="s">
        <v>287</v>
      </c>
      <c r="B7" s="4"/>
      <c r="C7" s="4"/>
      <c r="D7" s="4"/>
      <c r="E7" s="4"/>
      <c r="F7" s="4"/>
      <c r="G7" s="4"/>
      <c r="H7" s="4"/>
      <c r="I7" s="4"/>
      <c r="J7" s="4"/>
    </row>
    <row r="8" spans="1:10" x14ac:dyDescent="0.2">
      <c r="A8" s="413" t="str">
        <f>IF('BSSC Project Info'!A20="","",'BSSC Project Info'!A20)</f>
        <v/>
      </c>
      <c r="B8" s="414"/>
      <c r="C8" s="415"/>
      <c r="D8" s="4"/>
      <c r="E8" s="4"/>
      <c r="F8" s="4"/>
      <c r="G8" s="4"/>
      <c r="H8" s="4"/>
      <c r="I8" s="4"/>
      <c r="J8" s="4"/>
    </row>
    <row r="9" spans="1:10" ht="4.5" customHeight="1" x14ac:dyDescent="0.2"/>
    <row r="10" spans="1:10" s="39" customFormat="1" ht="25.5" customHeight="1" x14ac:dyDescent="0.2">
      <c r="A10" s="501" t="s">
        <v>281</v>
      </c>
      <c r="B10" s="287"/>
      <c r="C10" s="287"/>
      <c r="D10" s="287"/>
      <c r="E10" s="287"/>
      <c r="F10" s="287"/>
      <c r="G10" s="287"/>
      <c r="H10" s="287"/>
      <c r="I10" s="287"/>
      <c r="J10" s="287"/>
    </row>
    <row r="11" spans="1:10" ht="6.75" customHeight="1" x14ac:dyDescent="0.2"/>
    <row r="12" spans="1:10" ht="16.350000000000001" customHeight="1" x14ac:dyDescent="0.2">
      <c r="A12" s="59" t="s">
        <v>276</v>
      </c>
      <c r="B12" s="59"/>
      <c r="C12" s="59"/>
      <c r="D12" s="222"/>
      <c r="E12" s="260"/>
      <c r="F12" s="260"/>
      <c r="G12" s="260"/>
      <c r="H12" s="260"/>
      <c r="I12" s="260"/>
      <c r="J12" s="261"/>
    </row>
    <row r="13" spans="1:10" ht="5.25" customHeight="1" x14ac:dyDescent="0.2">
      <c r="A13" s="7"/>
      <c r="B13" s="7"/>
      <c r="C13" s="7"/>
      <c r="D13" s="7"/>
      <c r="E13" s="7"/>
      <c r="F13" s="7"/>
      <c r="G13" s="7"/>
      <c r="H13" s="7"/>
      <c r="I13" s="7"/>
      <c r="J13" s="7"/>
    </row>
    <row r="14" spans="1:10" x14ac:dyDescent="0.2">
      <c r="A14" s="59" t="s">
        <v>282</v>
      </c>
      <c r="B14" s="59"/>
      <c r="C14" s="7"/>
      <c r="D14" s="7"/>
      <c r="E14" s="7"/>
      <c r="F14" s="7"/>
      <c r="G14" s="7"/>
      <c r="H14" s="7"/>
      <c r="I14" s="7"/>
      <c r="J14" s="7"/>
    </row>
    <row r="15" spans="1:10" x14ac:dyDescent="0.2">
      <c r="A15" s="82" t="s">
        <v>153</v>
      </c>
      <c r="B15" s="83"/>
      <c r="C15" s="83"/>
      <c r="D15" s="83"/>
      <c r="E15" s="85"/>
      <c r="F15" s="82" t="s">
        <v>146</v>
      </c>
      <c r="G15" s="83"/>
      <c r="H15" s="83"/>
      <c r="I15" s="85"/>
      <c r="J15" s="15"/>
    </row>
    <row r="16" spans="1:10" ht="16.350000000000001" customHeight="1" x14ac:dyDescent="0.2">
      <c r="A16" s="222"/>
      <c r="B16" s="223"/>
      <c r="C16" s="223"/>
      <c r="D16" s="223"/>
      <c r="E16" s="224"/>
      <c r="F16" s="240"/>
      <c r="G16" s="241"/>
      <c r="H16" s="241"/>
      <c r="I16" s="242"/>
      <c r="J16" s="15"/>
    </row>
    <row r="17" spans="1:10" ht="16.350000000000001" customHeight="1" x14ac:dyDescent="0.2">
      <c r="A17" s="222"/>
      <c r="B17" s="223"/>
      <c r="C17" s="223"/>
      <c r="D17" s="223"/>
      <c r="E17" s="224"/>
      <c r="F17" s="240"/>
      <c r="G17" s="241"/>
      <c r="H17" s="241"/>
      <c r="I17" s="242"/>
      <c r="J17" s="15"/>
    </row>
    <row r="18" spans="1:10" ht="16.350000000000001" customHeight="1" x14ac:dyDescent="0.2">
      <c r="A18" s="222"/>
      <c r="B18" s="223"/>
      <c r="C18" s="223"/>
      <c r="D18" s="223"/>
      <c r="E18" s="224"/>
      <c r="F18" s="240"/>
      <c r="G18" s="241"/>
      <c r="H18" s="241"/>
      <c r="I18" s="242"/>
      <c r="J18" s="15"/>
    </row>
    <row r="19" spans="1:10" ht="16.350000000000001" customHeight="1" x14ac:dyDescent="0.2">
      <c r="A19" s="222"/>
      <c r="B19" s="223"/>
      <c r="C19" s="223"/>
      <c r="D19" s="223"/>
      <c r="E19" s="224"/>
      <c r="F19" s="240"/>
      <c r="G19" s="241"/>
      <c r="H19" s="241"/>
      <c r="I19" s="242"/>
      <c r="J19" s="15"/>
    </row>
    <row r="20" spans="1:10" ht="16.350000000000001" customHeight="1" x14ac:dyDescent="0.2">
      <c r="A20" s="222"/>
      <c r="B20" s="223"/>
      <c r="C20" s="223"/>
      <c r="D20" s="223"/>
      <c r="E20" s="224"/>
      <c r="F20" s="240"/>
      <c r="G20" s="241"/>
      <c r="H20" s="241"/>
      <c r="I20" s="242"/>
      <c r="J20" s="15"/>
    </row>
    <row r="21" spans="1:10" ht="16.350000000000001" customHeight="1" x14ac:dyDescent="0.2">
      <c r="A21" s="222"/>
      <c r="B21" s="223"/>
      <c r="C21" s="223"/>
      <c r="D21" s="223"/>
      <c r="E21" s="224"/>
      <c r="F21" s="240"/>
      <c r="G21" s="241"/>
      <c r="H21" s="241"/>
      <c r="I21" s="242"/>
      <c r="J21" s="15"/>
    </row>
    <row r="22" spans="1:10" ht="16.350000000000001" customHeight="1" x14ac:dyDescent="0.2">
      <c r="A22" s="222"/>
      <c r="B22" s="223"/>
      <c r="C22" s="223"/>
      <c r="D22" s="223"/>
      <c r="E22" s="224"/>
      <c r="F22" s="240"/>
      <c r="G22" s="241"/>
      <c r="H22" s="241"/>
      <c r="I22" s="242"/>
      <c r="J22" s="15"/>
    </row>
    <row r="23" spans="1:10" ht="16.350000000000001" customHeight="1" x14ac:dyDescent="0.2">
      <c r="A23" s="222"/>
      <c r="B23" s="223"/>
      <c r="C23" s="223"/>
      <c r="D23" s="223"/>
      <c r="E23" s="224"/>
      <c r="F23" s="240"/>
      <c r="G23" s="241"/>
      <c r="H23" s="241"/>
      <c r="I23" s="242"/>
      <c r="J23" s="15"/>
    </row>
    <row r="24" spans="1:10" ht="16.350000000000001" customHeight="1" x14ac:dyDescent="0.2">
      <c r="A24" s="222"/>
      <c r="B24" s="223"/>
      <c r="C24" s="223"/>
      <c r="D24" s="223"/>
      <c r="E24" s="224"/>
      <c r="F24" s="240"/>
      <c r="G24" s="241"/>
      <c r="H24" s="241"/>
      <c r="I24" s="242"/>
      <c r="J24" s="15"/>
    </row>
    <row r="25" spans="1:10" ht="16.350000000000001" customHeight="1" x14ac:dyDescent="0.2">
      <c r="A25" s="222"/>
      <c r="B25" s="223"/>
      <c r="C25" s="223"/>
      <c r="D25" s="223"/>
      <c r="E25" s="224"/>
      <c r="F25" s="240"/>
      <c r="G25" s="241"/>
      <c r="H25" s="241"/>
      <c r="I25" s="242"/>
      <c r="J25" s="15"/>
    </row>
    <row r="26" spans="1:10" ht="6" customHeight="1" x14ac:dyDescent="0.2">
      <c r="A26" s="49"/>
      <c r="B26" s="9"/>
      <c r="C26" s="9"/>
      <c r="D26" s="9"/>
      <c r="E26" s="9"/>
      <c r="F26" s="9"/>
      <c r="G26" s="9"/>
      <c r="H26" s="9"/>
      <c r="I26" s="9"/>
      <c r="J26" s="15"/>
    </row>
    <row r="27" spans="1:10" x14ac:dyDescent="0.2">
      <c r="A27" s="92" t="s">
        <v>284</v>
      </c>
      <c r="B27" s="11"/>
      <c r="C27" s="11"/>
      <c r="D27" s="11"/>
      <c r="E27" s="11"/>
      <c r="F27" s="11"/>
      <c r="G27" s="11"/>
      <c r="H27" s="11"/>
      <c r="I27" s="11"/>
      <c r="J27" s="13"/>
    </row>
    <row r="28" spans="1:10" x14ac:dyDescent="0.2">
      <c r="A28" s="82" t="s">
        <v>285</v>
      </c>
      <c r="B28" s="83"/>
      <c r="C28" s="83"/>
      <c r="D28" s="83"/>
      <c r="E28" s="83"/>
      <c r="F28" s="83"/>
      <c r="G28" s="83"/>
      <c r="H28" s="83"/>
      <c r="I28" s="83"/>
      <c r="J28" s="85"/>
    </row>
    <row r="29" spans="1:10" ht="16.350000000000001" customHeight="1" x14ac:dyDescent="0.2">
      <c r="A29" s="240"/>
      <c r="B29" s="241"/>
      <c r="C29" s="241"/>
      <c r="D29" s="241"/>
      <c r="E29" s="241"/>
      <c r="F29" s="241"/>
      <c r="G29" s="241"/>
      <c r="H29" s="241"/>
      <c r="I29" s="241"/>
      <c r="J29" s="242"/>
    </row>
    <row r="30" spans="1:10" ht="16.350000000000001" customHeight="1" x14ac:dyDescent="0.2">
      <c r="A30" s="240"/>
      <c r="B30" s="241"/>
      <c r="C30" s="241"/>
      <c r="D30" s="241"/>
      <c r="E30" s="241"/>
      <c r="F30" s="241"/>
      <c r="G30" s="241"/>
      <c r="H30" s="241"/>
      <c r="I30" s="241"/>
      <c r="J30" s="242"/>
    </row>
    <row r="31" spans="1:10" ht="16.350000000000001" customHeight="1" x14ac:dyDescent="0.2">
      <c r="A31" s="240"/>
      <c r="B31" s="241"/>
      <c r="C31" s="241"/>
      <c r="D31" s="241"/>
      <c r="E31" s="241"/>
      <c r="F31" s="241"/>
      <c r="G31" s="241"/>
      <c r="H31" s="241"/>
      <c r="I31" s="241"/>
      <c r="J31" s="242"/>
    </row>
    <row r="32" spans="1:10" ht="16.350000000000001" customHeight="1" x14ac:dyDescent="0.2">
      <c r="A32" s="240"/>
      <c r="B32" s="241"/>
      <c r="C32" s="241"/>
      <c r="D32" s="241"/>
      <c r="E32" s="241"/>
      <c r="F32" s="241"/>
      <c r="G32" s="241"/>
      <c r="H32" s="241"/>
      <c r="I32" s="241"/>
      <c r="J32" s="242"/>
    </row>
    <row r="33" spans="1:10" ht="16.350000000000001" customHeight="1" x14ac:dyDescent="0.2">
      <c r="A33" s="240"/>
      <c r="B33" s="241"/>
      <c r="C33" s="241"/>
      <c r="D33" s="241"/>
      <c r="E33" s="241"/>
      <c r="F33" s="241"/>
      <c r="G33" s="241"/>
      <c r="H33" s="241"/>
      <c r="I33" s="241"/>
      <c r="J33" s="242"/>
    </row>
    <row r="34" spans="1:10" ht="16.350000000000001" customHeight="1" x14ac:dyDescent="0.2">
      <c r="A34" s="240"/>
      <c r="B34" s="241"/>
      <c r="C34" s="241"/>
      <c r="D34" s="241"/>
      <c r="E34" s="241"/>
      <c r="F34" s="241"/>
      <c r="G34" s="241"/>
      <c r="H34" s="241"/>
      <c r="I34" s="241"/>
      <c r="J34" s="242"/>
    </row>
    <row r="35" spans="1:10" ht="16.350000000000001" customHeight="1" x14ac:dyDescent="0.2">
      <c r="A35" s="240"/>
      <c r="B35" s="502"/>
      <c r="C35" s="502"/>
      <c r="D35" s="502"/>
      <c r="E35" s="502"/>
      <c r="F35" s="502"/>
      <c r="G35" s="502"/>
      <c r="H35" s="502"/>
      <c r="I35" s="502"/>
      <c r="J35" s="503"/>
    </row>
    <row r="36" spans="1:10" ht="16.350000000000001" customHeight="1" x14ac:dyDescent="0.2">
      <c r="A36" s="240"/>
      <c r="B36" s="502"/>
      <c r="C36" s="502"/>
      <c r="D36" s="502"/>
      <c r="E36" s="502"/>
      <c r="F36" s="502"/>
      <c r="G36" s="502"/>
      <c r="H36" s="502"/>
      <c r="I36" s="502"/>
      <c r="J36" s="503"/>
    </row>
    <row r="37" spans="1:10" ht="16.350000000000001" customHeight="1" x14ac:dyDescent="0.2">
      <c r="A37" s="240"/>
      <c r="B37" s="241"/>
      <c r="C37" s="241"/>
      <c r="D37" s="241"/>
      <c r="E37" s="241"/>
      <c r="F37" s="241"/>
      <c r="G37" s="241"/>
      <c r="H37" s="241"/>
      <c r="I37" s="241"/>
      <c r="J37" s="242"/>
    </row>
    <row r="38" spans="1:10" ht="16.350000000000001" customHeight="1" x14ac:dyDescent="0.2">
      <c r="A38" s="240"/>
      <c r="B38" s="502"/>
      <c r="C38" s="502"/>
      <c r="D38" s="502"/>
      <c r="E38" s="502"/>
      <c r="F38" s="502"/>
      <c r="G38" s="502"/>
      <c r="H38" s="502"/>
      <c r="I38" s="502"/>
      <c r="J38" s="503"/>
    </row>
    <row r="39" spans="1:10" ht="16.350000000000001" customHeight="1" x14ac:dyDescent="0.2">
      <c r="A39" s="240"/>
      <c r="B39" s="502"/>
      <c r="C39" s="502"/>
      <c r="D39" s="502"/>
      <c r="E39" s="502"/>
      <c r="F39" s="502"/>
      <c r="G39" s="502"/>
      <c r="H39" s="502"/>
      <c r="I39" s="502"/>
      <c r="J39" s="503"/>
    </row>
    <row r="40" spans="1:10" ht="16.350000000000001" customHeight="1" x14ac:dyDescent="0.2">
      <c r="A40" s="240"/>
      <c r="B40" s="502"/>
      <c r="C40" s="502"/>
      <c r="D40" s="502"/>
      <c r="E40" s="502"/>
      <c r="F40" s="502"/>
      <c r="G40" s="502"/>
      <c r="H40" s="502"/>
      <c r="I40" s="502"/>
      <c r="J40" s="503"/>
    </row>
    <row r="41" spans="1:10" ht="16.350000000000001" customHeight="1" x14ac:dyDescent="0.2">
      <c r="A41" s="240"/>
      <c r="B41" s="502"/>
      <c r="C41" s="502"/>
      <c r="D41" s="502"/>
      <c r="E41" s="502"/>
      <c r="F41" s="502"/>
      <c r="G41" s="502"/>
      <c r="H41" s="502"/>
      <c r="I41" s="502"/>
      <c r="J41" s="503"/>
    </row>
    <row r="42" spans="1:10" ht="16.350000000000001" customHeight="1" x14ac:dyDescent="0.2">
      <c r="A42" s="240"/>
      <c r="B42" s="502"/>
      <c r="C42" s="502"/>
      <c r="D42" s="502"/>
      <c r="E42" s="502"/>
      <c r="F42" s="502"/>
      <c r="G42" s="502"/>
      <c r="H42" s="502"/>
      <c r="I42" s="502"/>
      <c r="J42" s="503"/>
    </row>
    <row r="43" spans="1:10" ht="16.350000000000001" customHeight="1" x14ac:dyDescent="0.2">
      <c r="A43" s="240"/>
      <c r="B43" s="241"/>
      <c r="C43" s="241"/>
      <c r="D43" s="241"/>
      <c r="E43" s="241"/>
      <c r="F43" s="241"/>
      <c r="G43" s="241"/>
      <c r="H43" s="241"/>
      <c r="I43" s="241"/>
      <c r="J43" s="242"/>
    </row>
    <row r="44" spans="1:10" ht="16.350000000000001" customHeight="1" x14ac:dyDescent="0.2">
      <c r="A44" s="240"/>
      <c r="B44" s="241"/>
      <c r="C44" s="241"/>
      <c r="D44" s="241"/>
      <c r="E44" s="241"/>
      <c r="F44" s="241"/>
      <c r="G44" s="241"/>
      <c r="H44" s="241"/>
      <c r="I44" s="241"/>
      <c r="J44" s="242"/>
    </row>
    <row r="45" spans="1:10" ht="16.350000000000001" customHeight="1" x14ac:dyDescent="0.2">
      <c r="A45" s="240"/>
      <c r="B45" s="502"/>
      <c r="C45" s="502"/>
      <c r="D45" s="502"/>
      <c r="E45" s="502"/>
      <c r="F45" s="502"/>
      <c r="G45" s="502"/>
      <c r="H45" s="502"/>
      <c r="I45" s="502"/>
      <c r="J45" s="503"/>
    </row>
    <row r="46" spans="1:10" ht="16.350000000000001" customHeight="1" x14ac:dyDescent="0.2">
      <c r="A46" s="240"/>
      <c r="B46" s="502"/>
      <c r="C46" s="502"/>
      <c r="D46" s="502"/>
      <c r="E46" s="502"/>
      <c r="F46" s="502"/>
      <c r="G46" s="502"/>
      <c r="H46" s="502"/>
      <c r="I46" s="502"/>
      <c r="J46" s="503"/>
    </row>
    <row r="47" spans="1:10" ht="16.350000000000001" customHeight="1" x14ac:dyDescent="0.2">
      <c r="A47" s="240"/>
      <c r="B47" s="502"/>
      <c r="C47" s="502"/>
      <c r="D47" s="502"/>
      <c r="E47" s="502"/>
      <c r="F47" s="502"/>
      <c r="G47" s="502"/>
      <c r="H47" s="502"/>
      <c r="I47" s="502"/>
      <c r="J47" s="503"/>
    </row>
    <row r="48" spans="1:10" ht="5.25" customHeight="1" x14ac:dyDescent="0.2">
      <c r="A48" s="55"/>
      <c r="B48" s="11"/>
      <c r="C48" s="11"/>
      <c r="D48" s="11"/>
      <c r="E48" s="11"/>
      <c r="F48" s="11"/>
      <c r="G48" s="11"/>
      <c r="H48" s="11"/>
      <c r="I48" s="11"/>
      <c r="J48" s="13"/>
    </row>
    <row r="49" spans="1:10" x14ac:dyDescent="0.2">
      <c r="A49" s="55"/>
      <c r="B49" s="48" t="s">
        <v>267</v>
      </c>
      <c r="C49" s="11"/>
      <c r="D49" s="11"/>
      <c r="E49" s="11"/>
      <c r="F49" s="11"/>
      <c r="G49" s="21"/>
      <c r="H49" s="11"/>
      <c r="I49" s="11"/>
      <c r="J49" s="13"/>
    </row>
    <row r="50" spans="1:10" x14ac:dyDescent="0.2">
      <c r="A50" s="55"/>
      <c r="B50" s="48" t="s">
        <v>283</v>
      </c>
      <c r="C50" s="11"/>
      <c r="D50" s="11"/>
      <c r="E50" s="11"/>
      <c r="F50" s="11"/>
      <c r="G50" s="21"/>
      <c r="H50" s="11"/>
      <c r="I50" s="11"/>
      <c r="J50" s="13"/>
    </row>
    <row r="51" spans="1:10" ht="26.25" customHeight="1" x14ac:dyDescent="0.2">
      <c r="A51" s="106"/>
      <c r="B51" s="507" t="s">
        <v>327</v>
      </c>
      <c r="C51" s="508"/>
      <c r="D51" s="508"/>
      <c r="E51" s="508"/>
      <c r="F51" s="508"/>
      <c r="G51" s="105"/>
      <c r="H51" s="18"/>
      <c r="I51" s="18"/>
      <c r="J51" s="28"/>
    </row>
    <row r="52" spans="1:10" ht="30" customHeight="1" x14ac:dyDescent="0.2">
      <c r="A52" s="504" t="s">
        <v>362</v>
      </c>
      <c r="B52" s="505"/>
      <c r="C52" s="505"/>
      <c r="D52" s="505"/>
      <c r="E52" s="505"/>
      <c r="F52" s="505"/>
      <c r="G52" s="505"/>
      <c r="H52" s="505"/>
      <c r="I52" s="505"/>
      <c r="J52" s="506"/>
    </row>
    <row r="53" spans="1:10" ht="129.94999999999999" customHeight="1" x14ac:dyDescent="0.2">
      <c r="A53" s="240"/>
      <c r="B53" s="241"/>
      <c r="C53" s="241"/>
      <c r="D53" s="241"/>
      <c r="E53" s="241"/>
      <c r="F53" s="241"/>
      <c r="G53" s="241"/>
      <c r="H53" s="241"/>
      <c r="I53" s="241"/>
      <c r="J53" s="242"/>
    </row>
    <row r="54" spans="1:10" ht="9" customHeight="1" x14ac:dyDescent="0.2">
      <c r="A54" s="55"/>
      <c r="B54" s="11"/>
      <c r="C54" s="11"/>
      <c r="D54" s="11"/>
      <c r="E54" s="11"/>
      <c r="F54" s="11"/>
      <c r="G54" s="11"/>
      <c r="H54" s="11"/>
      <c r="I54" s="11"/>
      <c r="J54" s="13"/>
    </row>
    <row r="55" spans="1:10" x14ac:dyDescent="0.2">
      <c r="A55" s="55" t="s">
        <v>268</v>
      </c>
      <c r="B55" s="11"/>
      <c r="C55" s="11"/>
      <c r="D55" s="11"/>
      <c r="E55" s="11"/>
      <c r="F55" s="11"/>
      <c r="G55" s="11"/>
      <c r="H55" s="11"/>
      <c r="I55" s="11"/>
      <c r="J55" s="13"/>
    </row>
    <row r="56" spans="1:10" ht="129.94999999999999" customHeight="1" x14ac:dyDescent="0.2">
      <c r="A56" s="240"/>
      <c r="B56" s="241"/>
      <c r="C56" s="241"/>
      <c r="D56" s="241"/>
      <c r="E56" s="241"/>
      <c r="F56" s="241"/>
      <c r="G56" s="241"/>
      <c r="H56" s="241"/>
      <c r="I56" s="241"/>
      <c r="J56" s="242"/>
    </row>
    <row r="57" spans="1:10" ht="9" customHeight="1" x14ac:dyDescent="0.2">
      <c r="A57" s="55"/>
      <c r="B57" s="11"/>
      <c r="C57" s="11"/>
      <c r="D57" s="11"/>
      <c r="E57" s="11"/>
      <c r="F57" s="11"/>
      <c r="G57" s="11"/>
      <c r="H57" s="11"/>
      <c r="I57" s="11"/>
      <c r="J57" s="13"/>
    </row>
    <row r="58" spans="1:10" x14ac:dyDescent="0.2">
      <c r="A58" s="55" t="s">
        <v>269</v>
      </c>
      <c r="B58" s="11"/>
      <c r="C58" s="11"/>
      <c r="D58" s="11"/>
      <c r="E58" s="11"/>
      <c r="F58" s="11"/>
      <c r="G58" s="11"/>
      <c r="H58" s="11"/>
      <c r="I58" s="11"/>
      <c r="J58" s="13"/>
    </row>
    <row r="59" spans="1:10" ht="129.94999999999999" customHeight="1" x14ac:dyDescent="0.2">
      <c r="A59" s="240"/>
      <c r="B59" s="241"/>
      <c r="C59" s="241"/>
      <c r="D59" s="241"/>
      <c r="E59" s="241"/>
      <c r="F59" s="241"/>
      <c r="G59" s="241"/>
      <c r="H59" s="241"/>
      <c r="I59" s="241"/>
      <c r="J59" s="242"/>
    </row>
    <row r="60" spans="1:10" ht="9" customHeight="1" x14ac:dyDescent="0.2">
      <c r="A60" s="55"/>
      <c r="B60" s="11"/>
      <c r="C60" s="11"/>
      <c r="D60" s="11"/>
      <c r="E60" s="11"/>
      <c r="F60" s="11"/>
      <c r="G60" s="11"/>
      <c r="H60" s="11"/>
      <c r="I60" s="11"/>
      <c r="J60" s="13"/>
    </row>
    <row r="61" spans="1:10" x14ac:dyDescent="0.2">
      <c r="A61" s="55" t="s">
        <v>270</v>
      </c>
      <c r="B61" s="11"/>
      <c r="C61" s="11"/>
      <c r="D61" s="11"/>
      <c r="E61" s="11"/>
      <c r="F61" s="11"/>
      <c r="G61" s="11"/>
      <c r="H61" s="11"/>
      <c r="I61" s="11"/>
      <c r="J61" s="13"/>
    </row>
    <row r="62" spans="1:10" ht="129.94999999999999" customHeight="1" x14ac:dyDescent="0.2">
      <c r="A62" s="240"/>
      <c r="B62" s="241"/>
      <c r="C62" s="241"/>
      <c r="D62" s="241"/>
      <c r="E62" s="241"/>
      <c r="F62" s="241"/>
      <c r="G62" s="241"/>
      <c r="H62" s="241"/>
      <c r="I62" s="241"/>
      <c r="J62" s="242"/>
    </row>
    <row r="63" spans="1:10" ht="9" customHeight="1" x14ac:dyDescent="0.2">
      <c r="A63" s="55"/>
      <c r="B63" s="11"/>
      <c r="C63" s="11"/>
      <c r="D63" s="11"/>
      <c r="E63" s="11"/>
      <c r="F63" s="11"/>
      <c r="G63" s="11"/>
      <c r="H63" s="11"/>
      <c r="I63" s="11"/>
      <c r="J63" s="13"/>
    </row>
    <row r="64" spans="1:10" ht="26.25" customHeight="1" x14ac:dyDescent="0.2">
      <c r="A64" s="509" t="s">
        <v>271</v>
      </c>
      <c r="B64" s="508"/>
      <c r="C64" s="508"/>
      <c r="D64" s="508"/>
      <c r="E64" s="508"/>
      <c r="F64" s="508"/>
      <c r="G64" s="508"/>
      <c r="H64" s="508"/>
      <c r="I64" s="508"/>
      <c r="J64" s="510"/>
    </row>
    <row r="65" spans="1:10" ht="127.5" customHeight="1" x14ac:dyDescent="0.2">
      <c r="A65" s="240"/>
      <c r="B65" s="241"/>
      <c r="C65" s="241"/>
      <c r="D65" s="241"/>
      <c r="E65" s="241"/>
      <c r="F65" s="241"/>
      <c r="G65" s="241"/>
      <c r="H65" s="241"/>
      <c r="I65" s="241"/>
      <c r="J65" s="242"/>
    </row>
  </sheetData>
  <sheetProtection algorithmName="SHA-512" hashValue="s7RRmSYUSU2P9w4rYXFt7E1saJxCcpLjJec3ZaPMSpsAonIM6nI9cZVwnTlM4E0pn9T0FgbxPCBUnqc+0Ut+ig==" saltValue="c/RP+CbEXoPWHRBrAfqzRg==" spinCount="100000" sheet="1" objects="1"/>
  <mergeCells count="55">
    <mergeCell ref="A65:J65"/>
    <mergeCell ref="A23:E23"/>
    <mergeCell ref="F23:I23"/>
    <mergeCell ref="A24:E24"/>
    <mergeCell ref="F24:I24"/>
    <mergeCell ref="A42:J42"/>
    <mergeCell ref="A34:J34"/>
    <mergeCell ref="A59:J59"/>
    <mergeCell ref="A56:J56"/>
    <mergeCell ref="A29:J29"/>
    <mergeCell ref="A64:J64"/>
    <mergeCell ref="A25:E25"/>
    <mergeCell ref="F25:I25"/>
    <mergeCell ref="A62:J62"/>
    <mergeCell ref="A36:J36"/>
    <mergeCell ref="A43:J43"/>
    <mergeCell ref="A53:J53"/>
    <mergeCell ref="F21:I21"/>
    <mergeCell ref="A19:E19"/>
    <mergeCell ref="B51:F51"/>
    <mergeCell ref="A30:J30"/>
    <mergeCell ref="A31:J31"/>
    <mergeCell ref="A45:J45"/>
    <mergeCell ref="A22:E22"/>
    <mergeCell ref="F22:I22"/>
    <mergeCell ref="A20:E20"/>
    <mergeCell ref="F20:I20"/>
    <mergeCell ref="A21:E21"/>
    <mergeCell ref="A37:J37"/>
    <mergeCell ref="A46:J46"/>
    <mergeCell ref="A47:J47"/>
    <mergeCell ref="A38:J38"/>
    <mergeCell ref="A32:J32"/>
    <mergeCell ref="A33:J33"/>
    <mergeCell ref="A35:J35"/>
    <mergeCell ref="F18:I18"/>
    <mergeCell ref="A52:J52"/>
    <mergeCell ref="A39:J39"/>
    <mergeCell ref="A40:J40"/>
    <mergeCell ref="A41:J41"/>
    <mergeCell ref="A44:J44"/>
    <mergeCell ref="F17:I17"/>
    <mergeCell ref="A17:E17"/>
    <mergeCell ref="F19:I19"/>
    <mergeCell ref="H1:J4"/>
    <mergeCell ref="A6:J6"/>
    <mergeCell ref="A8:C8"/>
    <mergeCell ref="A10:J10"/>
    <mergeCell ref="D12:J12"/>
    <mergeCell ref="A16:E16"/>
    <mergeCell ref="F16:I16"/>
    <mergeCell ref="A18:E18"/>
    <mergeCell ref="A1:G1"/>
    <mergeCell ref="A2:G2"/>
    <mergeCell ref="A3:G3"/>
  </mergeCells>
  <dataValidations count="3">
    <dataValidation type="list" allowBlank="1" showInputMessage="1" showErrorMessage="1" sqref="G50" xr:uid="{00000000-0002-0000-0600-000000000000}">
      <formula1>ConsBylaws</formula1>
    </dataValidation>
    <dataValidation type="list" allowBlank="1" showInputMessage="1" showErrorMessage="1" sqref="G49" xr:uid="{00000000-0002-0000-0600-000001000000}">
      <formula1>ConsMission</formula1>
    </dataValidation>
    <dataValidation type="list" allowBlank="1" showInputMessage="1" showErrorMessage="1" sqref="G51" xr:uid="{00000000-0002-0000-0600-000002000000}">
      <formula1>ConsMember</formula1>
    </dataValidation>
  </dataValidations>
  <pageMargins left="0.5" right="0.5" top="0.25" bottom="0.25" header="0.25" footer="0.15"/>
  <pageSetup orientation="portrait" r:id="rId1"/>
  <headerFooter>
    <oddFooter>&amp;L&amp;D&amp;RBSSC Grant-in-Aid Consortium Project Information &amp;P</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
  <dimension ref="A3:N419"/>
  <sheetViews>
    <sheetView topLeftCell="K1" zoomScale="130" zoomScaleNormal="130" workbookViewId="0">
      <selection sqref="A1:J1048576"/>
    </sheetView>
  </sheetViews>
  <sheetFormatPr defaultRowHeight="12.75" x14ac:dyDescent="0.2"/>
  <cols>
    <col min="1" max="1" width="11.28515625" hidden="1" customWidth="1"/>
    <col min="2" max="2" width="43.7109375" hidden="1" customWidth="1"/>
    <col min="3" max="3" width="9.140625" hidden="1" customWidth="1"/>
    <col min="4" max="4" width="6.28515625" hidden="1" customWidth="1"/>
    <col min="5" max="5" width="9.140625" hidden="1" customWidth="1"/>
    <col min="6" max="6" width="11.28515625" hidden="1" customWidth="1"/>
    <col min="7" max="7" width="9.140625" hidden="1" customWidth="1"/>
    <col min="8" max="8" width="18" hidden="1" customWidth="1"/>
    <col min="9" max="9" width="9.140625" hidden="1" customWidth="1"/>
    <col min="10" max="10" width="17.5703125" hidden="1" customWidth="1"/>
  </cols>
  <sheetData>
    <row r="3" spans="1:14" x14ac:dyDescent="0.2">
      <c r="A3" s="1" t="s">
        <v>155</v>
      </c>
      <c r="B3" s="1" t="s">
        <v>16</v>
      </c>
      <c r="D3" s="46" t="s">
        <v>229</v>
      </c>
      <c r="E3" s="66"/>
      <c r="F3" s="46" t="s">
        <v>254</v>
      </c>
      <c r="H3" s="1" t="s">
        <v>172</v>
      </c>
      <c r="J3" s="46" t="s">
        <v>429</v>
      </c>
    </row>
    <row r="4" spans="1:14" x14ac:dyDescent="0.2">
      <c r="A4" t="s">
        <v>14</v>
      </c>
      <c r="B4" t="s">
        <v>17</v>
      </c>
      <c r="D4" s="3" t="s">
        <v>14</v>
      </c>
      <c r="E4" s="3"/>
      <c r="F4" s="3" t="s">
        <v>33</v>
      </c>
      <c r="H4" s="34" t="s">
        <v>14</v>
      </c>
      <c r="J4" s="3" t="s">
        <v>14</v>
      </c>
    </row>
    <row r="5" spans="1:14" x14ac:dyDescent="0.2">
      <c r="A5" t="s">
        <v>15</v>
      </c>
      <c r="B5" t="s">
        <v>18</v>
      </c>
      <c r="D5" s="3" t="s">
        <v>15</v>
      </c>
      <c r="E5" s="3"/>
      <c r="F5" s="3" t="s">
        <v>48</v>
      </c>
      <c r="H5" s="34" t="s">
        <v>15</v>
      </c>
      <c r="J5" s="3" t="s">
        <v>15</v>
      </c>
    </row>
    <row r="6" spans="1:14" x14ac:dyDescent="0.2">
      <c r="B6" t="s">
        <v>19</v>
      </c>
      <c r="F6" s="53" t="s">
        <v>59</v>
      </c>
    </row>
    <row r="7" spans="1:14" x14ac:dyDescent="0.2">
      <c r="A7" s="1" t="s">
        <v>9</v>
      </c>
      <c r="B7" t="s">
        <v>20</v>
      </c>
      <c r="F7" s="53" t="s">
        <v>71</v>
      </c>
    </row>
    <row r="8" spans="1:14" x14ac:dyDescent="0.2">
      <c r="A8" t="s">
        <v>26</v>
      </c>
      <c r="B8" t="s">
        <v>21</v>
      </c>
      <c r="D8" s="46" t="s">
        <v>230</v>
      </c>
      <c r="E8" s="66"/>
      <c r="F8" s="53" t="s">
        <v>81</v>
      </c>
      <c r="H8" s="46" t="s">
        <v>273</v>
      </c>
      <c r="J8" s="46" t="s">
        <v>432</v>
      </c>
    </row>
    <row r="9" spans="1:14" x14ac:dyDescent="0.2">
      <c r="A9" t="s">
        <v>27</v>
      </c>
      <c r="B9" t="s">
        <v>22</v>
      </c>
      <c r="D9" s="3" t="s">
        <v>14</v>
      </c>
      <c r="E9" s="3"/>
      <c r="F9" s="53" t="s">
        <v>84</v>
      </c>
      <c r="H9" s="34" t="s">
        <v>14</v>
      </c>
      <c r="J9" s="53" t="s">
        <v>433</v>
      </c>
    </row>
    <row r="10" spans="1:14" x14ac:dyDescent="0.2">
      <c r="A10" t="s">
        <v>28</v>
      </c>
      <c r="B10" t="s">
        <v>23</v>
      </c>
      <c r="D10" s="3" t="s">
        <v>15</v>
      </c>
      <c r="E10" s="3"/>
      <c r="F10" s="53" t="s">
        <v>104</v>
      </c>
      <c r="H10" s="34" t="s">
        <v>15</v>
      </c>
      <c r="J10" s="53" t="s">
        <v>434</v>
      </c>
    </row>
    <row r="11" spans="1:14" x14ac:dyDescent="0.2">
      <c r="A11" t="s">
        <v>29</v>
      </c>
      <c r="B11" t="s">
        <v>24</v>
      </c>
      <c r="F11" s="53" t="s">
        <v>115</v>
      </c>
      <c r="J11" s="53" t="s">
        <v>435</v>
      </c>
    </row>
    <row r="12" spans="1:14" x14ac:dyDescent="0.2">
      <c r="A12" t="s">
        <v>30</v>
      </c>
      <c r="F12" s="53" t="s">
        <v>118</v>
      </c>
      <c r="J12" s="53" t="s">
        <v>447</v>
      </c>
    </row>
    <row r="13" spans="1:14" x14ac:dyDescent="0.2">
      <c r="A13" t="s">
        <v>31</v>
      </c>
      <c r="D13" s="46" t="s">
        <v>231</v>
      </c>
      <c r="E13" s="66"/>
      <c r="F13" s="53" t="s">
        <v>130</v>
      </c>
      <c r="H13" s="46" t="s">
        <v>274</v>
      </c>
      <c r="J13" s="53" t="s">
        <v>448</v>
      </c>
    </row>
    <row r="14" spans="1:14" x14ac:dyDescent="0.2">
      <c r="A14" t="s">
        <v>32</v>
      </c>
      <c r="B14" s="46" t="s">
        <v>199</v>
      </c>
      <c r="D14" s="3" t="s">
        <v>14</v>
      </c>
      <c r="E14" s="3"/>
      <c r="F14" s="53" t="s">
        <v>131</v>
      </c>
      <c r="H14" s="34" t="s">
        <v>14</v>
      </c>
      <c r="J14" s="53" t="s">
        <v>436</v>
      </c>
    </row>
    <row r="15" spans="1:14" x14ac:dyDescent="0.2">
      <c r="A15" t="s">
        <v>33</v>
      </c>
      <c r="B15" s="3" t="s">
        <v>266</v>
      </c>
      <c r="D15" s="3" t="s">
        <v>15</v>
      </c>
      <c r="E15" s="3"/>
      <c r="F15" s="53" t="s">
        <v>137</v>
      </c>
      <c r="H15" s="34" t="s">
        <v>15</v>
      </c>
      <c r="J15" s="53" t="s">
        <v>437</v>
      </c>
    </row>
    <row r="16" spans="1:14" x14ac:dyDescent="0.2">
      <c r="A16" t="s">
        <v>36</v>
      </c>
      <c r="B16" s="53" t="s">
        <v>200</v>
      </c>
      <c r="F16" s="53" t="s">
        <v>145</v>
      </c>
      <c r="J16" s="53" t="s">
        <v>438</v>
      </c>
      <c r="N16" t="s">
        <v>446</v>
      </c>
    </row>
    <row r="17" spans="1:10" x14ac:dyDescent="0.2">
      <c r="A17" t="s">
        <v>37</v>
      </c>
      <c r="B17" s="53" t="s">
        <v>201</v>
      </c>
      <c r="F17" s="53"/>
      <c r="J17" s="53" t="s">
        <v>449</v>
      </c>
    </row>
    <row r="18" spans="1:10" x14ac:dyDescent="0.2">
      <c r="A18" t="s">
        <v>38</v>
      </c>
      <c r="D18" s="46" t="s">
        <v>232</v>
      </c>
      <c r="E18" s="66"/>
      <c r="H18" s="46" t="s">
        <v>275</v>
      </c>
      <c r="J18" s="3"/>
    </row>
    <row r="19" spans="1:10" x14ac:dyDescent="0.2">
      <c r="A19" t="s">
        <v>39</v>
      </c>
      <c r="D19" s="3" t="s">
        <v>14</v>
      </c>
      <c r="E19" s="3"/>
      <c r="H19" s="34" t="s">
        <v>14</v>
      </c>
      <c r="J19" s="3"/>
    </row>
    <row r="20" spans="1:10" x14ac:dyDescent="0.2">
      <c r="A20" t="s">
        <v>40</v>
      </c>
      <c r="B20" s="46" t="s">
        <v>196</v>
      </c>
      <c r="D20" s="3" t="s">
        <v>15</v>
      </c>
      <c r="E20" s="3"/>
      <c r="F20" s="53"/>
      <c r="H20" s="34" t="s">
        <v>15</v>
      </c>
      <c r="J20" s="3"/>
    </row>
    <row r="21" spans="1:10" x14ac:dyDescent="0.2">
      <c r="A21" t="s">
        <v>41</v>
      </c>
      <c r="B21" s="3" t="s">
        <v>14</v>
      </c>
      <c r="F21" s="53"/>
    </row>
    <row r="22" spans="1:10" x14ac:dyDescent="0.2">
      <c r="A22" t="s">
        <v>42</v>
      </c>
      <c r="B22" s="3" t="s">
        <v>15</v>
      </c>
      <c r="F22" s="53"/>
    </row>
    <row r="23" spans="1:10" x14ac:dyDescent="0.2">
      <c r="A23" t="s">
        <v>43</v>
      </c>
      <c r="D23" s="46" t="s">
        <v>237</v>
      </c>
      <c r="E23" s="66"/>
      <c r="F23" s="53"/>
      <c r="H23" s="46" t="s">
        <v>277</v>
      </c>
      <c r="J23" s="46" t="s">
        <v>439</v>
      </c>
    </row>
    <row r="24" spans="1:10" x14ac:dyDescent="0.2">
      <c r="A24" t="s">
        <v>44</v>
      </c>
      <c r="D24" s="3" t="s">
        <v>14</v>
      </c>
      <c r="E24" s="3"/>
      <c r="F24" s="53"/>
      <c r="H24" s="3" t="s">
        <v>14</v>
      </c>
      <c r="J24" s="3" t="s">
        <v>440</v>
      </c>
    </row>
    <row r="25" spans="1:10" x14ac:dyDescent="0.2">
      <c r="A25" t="s">
        <v>45</v>
      </c>
      <c r="B25" s="1" t="s">
        <v>190</v>
      </c>
      <c r="D25" s="3" t="s">
        <v>15</v>
      </c>
      <c r="E25" s="3"/>
      <c r="F25" s="53"/>
      <c r="H25" s="3" t="s">
        <v>15</v>
      </c>
      <c r="J25" s="3" t="s">
        <v>441</v>
      </c>
    </row>
    <row r="26" spans="1:10" x14ac:dyDescent="0.2">
      <c r="A26" t="s">
        <v>46</v>
      </c>
      <c r="B26" s="3" t="s">
        <v>191</v>
      </c>
      <c r="F26" s="53"/>
    </row>
    <row r="27" spans="1:10" x14ac:dyDescent="0.2">
      <c r="A27" t="s">
        <v>47</v>
      </c>
      <c r="B27" s="3" t="s">
        <v>286</v>
      </c>
      <c r="F27" s="53"/>
      <c r="H27" s="46" t="s">
        <v>293</v>
      </c>
    </row>
    <row r="28" spans="1:10" x14ac:dyDescent="0.2">
      <c r="A28" t="s">
        <v>48</v>
      </c>
      <c r="B28" s="3" t="s">
        <v>193</v>
      </c>
      <c r="D28" s="46" t="s">
        <v>238</v>
      </c>
      <c r="E28" s="66"/>
      <c r="F28" s="53"/>
      <c r="H28" s="53" t="s">
        <v>14</v>
      </c>
      <c r="J28" s="3"/>
    </row>
    <row r="29" spans="1:10" x14ac:dyDescent="0.2">
      <c r="A29" t="s">
        <v>49</v>
      </c>
      <c r="B29" s="3" t="s">
        <v>194</v>
      </c>
      <c r="D29" s="3" t="s">
        <v>14</v>
      </c>
      <c r="E29" s="3"/>
      <c r="F29" s="53"/>
      <c r="H29" s="53" t="s">
        <v>15</v>
      </c>
      <c r="J29" s="3"/>
    </row>
    <row r="30" spans="1:10" x14ac:dyDescent="0.2">
      <c r="A30" t="s">
        <v>50</v>
      </c>
      <c r="B30" s="53" t="s">
        <v>403</v>
      </c>
      <c r="D30" s="3" t="s">
        <v>15</v>
      </c>
      <c r="E30" s="3"/>
      <c r="F30" s="53"/>
      <c r="J30" s="3"/>
    </row>
    <row r="31" spans="1:10" x14ac:dyDescent="0.2">
      <c r="A31" t="s">
        <v>51</v>
      </c>
      <c r="F31" s="53"/>
      <c r="H31" s="46" t="s">
        <v>356</v>
      </c>
      <c r="J31" s="46" t="s">
        <v>493</v>
      </c>
    </row>
    <row r="32" spans="1:10" x14ac:dyDescent="0.2">
      <c r="A32" t="s">
        <v>34</v>
      </c>
      <c r="F32" s="53"/>
      <c r="H32" s="116">
        <v>45511</v>
      </c>
      <c r="J32" s="3" t="s">
        <v>14</v>
      </c>
    </row>
    <row r="33" spans="1:11" x14ac:dyDescent="0.2">
      <c r="A33" t="s">
        <v>35</v>
      </c>
      <c r="B33" s="46" t="s">
        <v>197</v>
      </c>
      <c r="D33" s="46" t="s">
        <v>239</v>
      </c>
      <c r="E33" s="66"/>
      <c r="F33" s="53"/>
      <c r="H33" s="116">
        <v>45602</v>
      </c>
      <c r="J33" s="3" t="s">
        <v>15</v>
      </c>
    </row>
    <row r="34" spans="1:11" x14ac:dyDescent="0.2">
      <c r="A34" t="s">
        <v>52</v>
      </c>
      <c r="B34" s="3" t="s">
        <v>14</v>
      </c>
      <c r="D34" s="3" t="s">
        <v>14</v>
      </c>
      <c r="E34" s="3"/>
      <c r="F34" s="46" t="s">
        <v>255</v>
      </c>
      <c r="H34" s="116">
        <v>45693</v>
      </c>
      <c r="J34" s="3"/>
    </row>
    <row r="35" spans="1:11" x14ac:dyDescent="0.2">
      <c r="A35" t="s">
        <v>53</v>
      </c>
      <c r="B35" s="3" t="s">
        <v>15</v>
      </c>
      <c r="D35" s="3" t="s">
        <v>15</v>
      </c>
      <c r="E35" s="3"/>
      <c r="F35" s="3" t="s">
        <v>27</v>
      </c>
      <c r="H35" s="116">
        <v>45784</v>
      </c>
      <c r="J35" s="140"/>
    </row>
    <row r="36" spans="1:11" x14ac:dyDescent="0.2">
      <c r="A36" t="s">
        <v>54</v>
      </c>
      <c r="F36" t="s">
        <v>30</v>
      </c>
      <c r="H36" s="116"/>
      <c r="J36" s="33"/>
    </row>
    <row r="37" spans="1:11" x14ac:dyDescent="0.2">
      <c r="A37" t="s">
        <v>55</v>
      </c>
      <c r="F37" t="s">
        <v>39</v>
      </c>
      <c r="H37" s="116"/>
      <c r="I37" s="24"/>
      <c r="J37" s="33"/>
      <c r="K37" s="24"/>
    </row>
    <row r="38" spans="1:11" x14ac:dyDescent="0.2">
      <c r="A38" t="s">
        <v>56</v>
      </c>
      <c r="B38" s="46" t="s">
        <v>192</v>
      </c>
      <c r="D38" s="46" t="s">
        <v>240</v>
      </c>
      <c r="E38" s="66"/>
      <c r="F38" s="53" t="s">
        <v>44</v>
      </c>
      <c r="J38" s="143"/>
    </row>
    <row r="39" spans="1:11" x14ac:dyDescent="0.2">
      <c r="A39" t="s">
        <v>57</v>
      </c>
      <c r="B39" s="3" t="s">
        <v>14</v>
      </c>
      <c r="D39" s="3" t="s">
        <v>14</v>
      </c>
      <c r="E39" s="3"/>
      <c r="F39" s="53" t="s">
        <v>45</v>
      </c>
      <c r="H39" s="46" t="s">
        <v>358</v>
      </c>
      <c r="J39" s="193" t="s">
        <v>520</v>
      </c>
    </row>
    <row r="40" spans="1:11" x14ac:dyDescent="0.2">
      <c r="A40" t="s">
        <v>58</v>
      </c>
      <c r="B40" s="3" t="s">
        <v>15</v>
      </c>
      <c r="D40" s="3" t="s">
        <v>15</v>
      </c>
      <c r="E40" s="3"/>
      <c r="F40" s="53" t="s">
        <v>52</v>
      </c>
      <c r="H40" s="3" t="s">
        <v>14</v>
      </c>
      <c r="J40" s="192" t="s">
        <v>440</v>
      </c>
    </row>
    <row r="41" spans="1:11" x14ac:dyDescent="0.2">
      <c r="A41" t="s">
        <v>59</v>
      </c>
      <c r="F41" s="53" t="s">
        <v>54</v>
      </c>
      <c r="H41" s="3" t="s">
        <v>15</v>
      </c>
      <c r="J41" s="192" t="s">
        <v>518</v>
      </c>
    </row>
    <row r="42" spans="1:11" x14ac:dyDescent="0.2">
      <c r="A42" t="s">
        <v>60</v>
      </c>
      <c r="F42" s="53" t="s">
        <v>65</v>
      </c>
      <c r="J42" s="194" t="s">
        <v>519</v>
      </c>
    </row>
    <row r="43" spans="1:11" x14ac:dyDescent="0.2">
      <c r="A43" t="s">
        <v>61</v>
      </c>
      <c r="B43" s="46" t="s">
        <v>183</v>
      </c>
      <c r="D43" s="46" t="s">
        <v>241</v>
      </c>
      <c r="E43" s="66"/>
      <c r="F43" s="53" t="s">
        <v>67</v>
      </c>
      <c r="H43" s="1" t="s">
        <v>359</v>
      </c>
      <c r="J43" s="33"/>
    </row>
    <row r="44" spans="1:11" x14ac:dyDescent="0.2">
      <c r="A44" t="s">
        <v>62</v>
      </c>
      <c r="B44" t="s">
        <v>14</v>
      </c>
      <c r="D44" s="3" t="s">
        <v>14</v>
      </c>
      <c r="E44" s="3"/>
      <c r="F44" s="53" t="s">
        <v>70</v>
      </c>
      <c r="H44" s="34"/>
      <c r="J44" s="33"/>
    </row>
    <row r="45" spans="1:11" x14ac:dyDescent="0.2">
      <c r="A45" t="s">
        <v>63</v>
      </c>
      <c r="B45" t="s">
        <v>15</v>
      </c>
      <c r="D45" s="3" t="s">
        <v>15</v>
      </c>
      <c r="E45" s="3"/>
      <c r="F45" s="53" t="s">
        <v>74</v>
      </c>
      <c r="H45" s="34"/>
      <c r="J45" s="33"/>
    </row>
    <row r="46" spans="1:11" x14ac:dyDescent="0.2">
      <c r="A46" t="s">
        <v>64</v>
      </c>
      <c r="F46" s="53" t="s">
        <v>77</v>
      </c>
      <c r="H46" s="34"/>
      <c r="J46" s="33"/>
    </row>
    <row r="47" spans="1:11" x14ac:dyDescent="0.2">
      <c r="A47" t="s">
        <v>65</v>
      </c>
      <c r="F47" s="53" t="s">
        <v>88</v>
      </c>
      <c r="H47" s="34"/>
      <c r="J47" s="33"/>
    </row>
    <row r="48" spans="1:11" x14ac:dyDescent="0.2">
      <c r="A48" t="s">
        <v>66</v>
      </c>
      <c r="B48" s="46" t="s">
        <v>211</v>
      </c>
      <c r="D48" s="46" t="s">
        <v>242</v>
      </c>
      <c r="E48" s="66"/>
      <c r="F48" s="53" t="s">
        <v>111</v>
      </c>
      <c r="H48" s="34"/>
    </row>
    <row r="49" spans="1:10" x14ac:dyDescent="0.2">
      <c r="A49" t="s">
        <v>67</v>
      </c>
      <c r="B49" s="3" t="s">
        <v>14</v>
      </c>
      <c r="D49" s="3" t="s">
        <v>14</v>
      </c>
      <c r="E49" s="3"/>
      <c r="F49" s="53" t="s">
        <v>112</v>
      </c>
      <c r="H49" s="34"/>
      <c r="J49" s="33"/>
    </row>
    <row r="50" spans="1:10" x14ac:dyDescent="0.2">
      <c r="A50" t="s">
        <v>68</v>
      </c>
      <c r="B50" s="3" t="s">
        <v>15</v>
      </c>
      <c r="D50" s="3" t="s">
        <v>15</v>
      </c>
      <c r="E50" s="3"/>
      <c r="F50" s="53" t="s">
        <v>114</v>
      </c>
      <c r="H50" s="34"/>
      <c r="J50" s="33"/>
    </row>
    <row r="51" spans="1:10" x14ac:dyDescent="0.2">
      <c r="A51" t="s">
        <v>69</v>
      </c>
      <c r="F51" s="53" t="s">
        <v>117</v>
      </c>
      <c r="H51" s="34"/>
    </row>
    <row r="52" spans="1:10" x14ac:dyDescent="0.2">
      <c r="A52" t="s">
        <v>70</v>
      </c>
      <c r="F52" s="53" t="s">
        <v>119</v>
      </c>
      <c r="H52" s="34"/>
      <c r="J52" s="33"/>
    </row>
    <row r="53" spans="1:10" x14ac:dyDescent="0.2">
      <c r="A53" t="s">
        <v>71</v>
      </c>
      <c r="B53" s="46" t="s">
        <v>216</v>
      </c>
      <c r="D53" s="46" t="s">
        <v>243</v>
      </c>
      <c r="E53" s="66"/>
      <c r="F53" s="53" t="s">
        <v>121</v>
      </c>
      <c r="H53" s="34"/>
      <c r="J53" s="33"/>
    </row>
    <row r="54" spans="1:10" x14ac:dyDescent="0.2">
      <c r="A54" t="s">
        <v>72</v>
      </c>
      <c r="B54" s="3" t="s">
        <v>14</v>
      </c>
      <c r="D54" s="3" t="s">
        <v>14</v>
      </c>
      <c r="E54" s="3"/>
      <c r="F54" s="53" t="s">
        <v>125</v>
      </c>
      <c r="H54" s="34"/>
      <c r="J54" s="33"/>
    </row>
    <row r="55" spans="1:10" x14ac:dyDescent="0.2">
      <c r="A55" t="s">
        <v>73</v>
      </c>
      <c r="B55" s="3" t="s">
        <v>15</v>
      </c>
      <c r="D55" s="3" t="s">
        <v>15</v>
      </c>
      <c r="E55" s="3"/>
      <c r="F55" s="53" t="s">
        <v>129</v>
      </c>
      <c r="H55" s="34"/>
      <c r="J55" s="33"/>
    </row>
    <row r="56" spans="1:10" x14ac:dyDescent="0.2">
      <c r="A56" t="s">
        <v>74</v>
      </c>
      <c r="F56" s="53" t="s">
        <v>134</v>
      </c>
      <c r="H56" s="34"/>
    </row>
    <row r="57" spans="1:10" x14ac:dyDescent="0.2">
      <c r="A57" t="s">
        <v>75</v>
      </c>
      <c r="F57" s="53" t="s">
        <v>135</v>
      </c>
      <c r="H57" s="34"/>
    </row>
    <row r="58" spans="1:10" x14ac:dyDescent="0.2">
      <c r="A58" t="s">
        <v>76</v>
      </c>
      <c r="B58" s="46" t="s">
        <v>220</v>
      </c>
      <c r="D58" s="46" t="s">
        <v>280</v>
      </c>
      <c r="E58" s="66"/>
      <c r="F58" s="53"/>
      <c r="H58" s="34"/>
      <c r="J58" s="33"/>
    </row>
    <row r="59" spans="1:10" x14ac:dyDescent="0.2">
      <c r="A59" t="s">
        <v>77</v>
      </c>
      <c r="B59" s="3" t="s">
        <v>14</v>
      </c>
      <c r="D59" s="3" t="s">
        <v>14</v>
      </c>
      <c r="E59" s="3"/>
      <c r="F59" s="53"/>
      <c r="H59" s="34"/>
    </row>
    <row r="60" spans="1:10" x14ac:dyDescent="0.2">
      <c r="A60" t="s">
        <v>78</v>
      </c>
      <c r="B60" s="3" t="s">
        <v>15</v>
      </c>
      <c r="D60" s="3" t="s">
        <v>15</v>
      </c>
      <c r="E60" s="3"/>
      <c r="F60" s="53"/>
      <c r="H60" s="34"/>
      <c r="J60" s="33"/>
    </row>
    <row r="61" spans="1:10" x14ac:dyDescent="0.2">
      <c r="A61" t="s">
        <v>79</v>
      </c>
      <c r="F61" s="53"/>
      <c r="H61" s="34"/>
    </row>
    <row r="62" spans="1:10" x14ac:dyDescent="0.2">
      <c r="A62" t="s">
        <v>80</v>
      </c>
      <c r="F62" s="53"/>
      <c r="H62" s="34"/>
      <c r="J62" s="117"/>
    </row>
    <row r="63" spans="1:10" x14ac:dyDescent="0.2">
      <c r="A63" t="s">
        <v>81</v>
      </c>
      <c r="B63" s="46" t="s">
        <v>221</v>
      </c>
      <c r="F63" s="53"/>
      <c r="H63" s="34"/>
      <c r="J63" s="33"/>
    </row>
    <row r="64" spans="1:10" x14ac:dyDescent="0.2">
      <c r="A64" t="s">
        <v>82</v>
      </c>
      <c r="B64" s="3" t="s">
        <v>222</v>
      </c>
      <c r="D64" s="46" t="s">
        <v>405</v>
      </c>
      <c r="F64" s="53"/>
      <c r="H64" s="34"/>
      <c r="J64" s="33"/>
    </row>
    <row r="65" spans="1:10" x14ac:dyDescent="0.2">
      <c r="A65" t="s">
        <v>83</v>
      </c>
      <c r="B65" s="3" t="s">
        <v>223</v>
      </c>
      <c r="D65" s="3" t="s">
        <v>14</v>
      </c>
      <c r="F65" s="53"/>
      <c r="H65" s="34"/>
      <c r="J65" s="118"/>
    </row>
    <row r="66" spans="1:10" x14ac:dyDescent="0.2">
      <c r="A66" t="s">
        <v>84</v>
      </c>
      <c r="B66" s="3" t="s">
        <v>224</v>
      </c>
      <c r="D66" s="3" t="s">
        <v>15</v>
      </c>
      <c r="F66" s="53"/>
      <c r="H66" s="34"/>
      <c r="J66" s="118"/>
    </row>
    <row r="67" spans="1:10" x14ac:dyDescent="0.2">
      <c r="A67" t="s">
        <v>85</v>
      </c>
      <c r="D67" s="53"/>
      <c r="F67" s="120" t="s">
        <v>369</v>
      </c>
      <c r="H67" s="34"/>
    </row>
    <row r="68" spans="1:10" x14ac:dyDescent="0.2">
      <c r="A68" t="s">
        <v>86</v>
      </c>
      <c r="F68" s="53" t="s">
        <v>26</v>
      </c>
      <c r="H68" s="34"/>
      <c r="J68" s="33"/>
    </row>
    <row r="69" spans="1:10" x14ac:dyDescent="0.2">
      <c r="A69" t="s">
        <v>87</v>
      </c>
      <c r="B69" s="46" t="s">
        <v>225</v>
      </c>
      <c r="F69" s="53" t="s">
        <v>32</v>
      </c>
      <c r="H69" s="34"/>
      <c r="J69" s="33"/>
    </row>
    <row r="70" spans="1:10" x14ac:dyDescent="0.2">
      <c r="A70" t="s">
        <v>88</v>
      </c>
      <c r="B70" s="3" t="s">
        <v>222</v>
      </c>
      <c r="D70" s="46" t="s">
        <v>421</v>
      </c>
      <c r="F70" s="53" t="s">
        <v>41</v>
      </c>
      <c r="H70" s="34"/>
    </row>
    <row r="71" spans="1:10" x14ac:dyDescent="0.2">
      <c r="A71" t="s">
        <v>89</v>
      </c>
      <c r="B71" s="3" t="s">
        <v>223</v>
      </c>
      <c r="D71" s="3" t="s">
        <v>14</v>
      </c>
      <c r="F71" s="53" t="s">
        <v>43</v>
      </c>
      <c r="H71" s="34"/>
    </row>
    <row r="72" spans="1:10" x14ac:dyDescent="0.2">
      <c r="A72" t="s">
        <v>90</v>
      </c>
      <c r="B72" s="3" t="s">
        <v>224</v>
      </c>
      <c r="D72" s="3" t="s">
        <v>15</v>
      </c>
      <c r="F72" s="53" t="s">
        <v>50</v>
      </c>
      <c r="H72" s="34"/>
      <c r="J72" s="33"/>
    </row>
    <row r="73" spans="1:10" x14ac:dyDescent="0.2">
      <c r="A73" t="s">
        <v>91</v>
      </c>
      <c r="F73" s="53" t="s">
        <v>53</v>
      </c>
      <c r="H73" s="34"/>
      <c r="J73" s="33"/>
    </row>
    <row r="74" spans="1:10" x14ac:dyDescent="0.2">
      <c r="A74" t="s">
        <v>92</v>
      </c>
      <c r="F74" s="53" t="s">
        <v>56</v>
      </c>
      <c r="H74" s="34"/>
      <c r="J74" s="33"/>
    </row>
    <row r="75" spans="1:10" x14ac:dyDescent="0.2">
      <c r="A75" t="s">
        <v>93</v>
      </c>
      <c r="B75" s="46" t="s">
        <v>226</v>
      </c>
      <c r="F75" s="53" t="s">
        <v>58</v>
      </c>
      <c r="H75" s="34"/>
      <c r="J75" s="33"/>
    </row>
    <row r="76" spans="1:10" x14ac:dyDescent="0.2">
      <c r="A76" t="s">
        <v>94</v>
      </c>
      <c r="B76" s="3" t="s">
        <v>222</v>
      </c>
      <c r="F76" s="53" t="s">
        <v>60</v>
      </c>
      <c r="H76" s="34"/>
      <c r="J76" s="33"/>
    </row>
    <row r="77" spans="1:10" x14ac:dyDescent="0.2">
      <c r="A77" t="s">
        <v>95</v>
      </c>
      <c r="B77" s="3" t="s">
        <v>223</v>
      </c>
      <c r="F77" s="53" t="s">
        <v>61</v>
      </c>
      <c r="H77" s="34"/>
    </row>
    <row r="78" spans="1:10" x14ac:dyDescent="0.2">
      <c r="A78" t="s">
        <v>96</v>
      </c>
      <c r="B78" s="3" t="s">
        <v>224</v>
      </c>
      <c r="F78" s="53" t="s">
        <v>63</v>
      </c>
      <c r="H78" s="34"/>
      <c r="J78" s="33"/>
    </row>
    <row r="79" spans="1:10" x14ac:dyDescent="0.2">
      <c r="A79" t="s">
        <v>97</v>
      </c>
      <c r="F79" s="53" t="s">
        <v>68</v>
      </c>
      <c r="H79" s="34"/>
      <c r="J79" s="33"/>
    </row>
    <row r="80" spans="1:10" x14ac:dyDescent="0.2">
      <c r="A80" t="s">
        <v>98</v>
      </c>
      <c r="F80" s="53" t="s">
        <v>69</v>
      </c>
      <c r="H80" s="34"/>
      <c r="J80" s="33"/>
    </row>
    <row r="81" spans="1:10" x14ac:dyDescent="0.2">
      <c r="A81" t="s">
        <v>99</v>
      </c>
      <c r="B81" s="46" t="s">
        <v>227</v>
      </c>
      <c r="F81" s="53" t="s">
        <v>75</v>
      </c>
      <c r="H81" s="34"/>
      <c r="J81" s="118"/>
    </row>
    <row r="82" spans="1:10" x14ac:dyDescent="0.2">
      <c r="A82" t="s">
        <v>100</v>
      </c>
      <c r="B82" s="3" t="s">
        <v>222</v>
      </c>
      <c r="F82" s="53" t="s">
        <v>83</v>
      </c>
      <c r="H82" s="34"/>
    </row>
    <row r="83" spans="1:10" x14ac:dyDescent="0.2">
      <c r="A83" t="s">
        <v>101</v>
      </c>
      <c r="B83" s="3" t="s">
        <v>223</v>
      </c>
      <c r="F83" s="53" t="s">
        <v>87</v>
      </c>
      <c r="H83" s="34"/>
      <c r="J83" s="33"/>
    </row>
    <row r="84" spans="1:10" x14ac:dyDescent="0.2">
      <c r="A84" t="s">
        <v>102</v>
      </c>
      <c r="B84" s="3" t="s">
        <v>224</v>
      </c>
      <c r="F84" s="53" t="s">
        <v>94</v>
      </c>
      <c r="H84" s="34"/>
      <c r="J84" s="33"/>
    </row>
    <row r="85" spans="1:10" x14ac:dyDescent="0.2">
      <c r="A85" t="s">
        <v>103</v>
      </c>
      <c r="F85" s="53" t="s">
        <v>110</v>
      </c>
      <c r="H85" s="34"/>
    </row>
    <row r="86" spans="1:10" x14ac:dyDescent="0.2">
      <c r="A86" t="s">
        <v>104</v>
      </c>
      <c r="F86" s="53" t="s">
        <v>113</v>
      </c>
      <c r="H86" s="34"/>
      <c r="J86" s="33"/>
    </row>
    <row r="87" spans="1:10" x14ac:dyDescent="0.2">
      <c r="A87" t="s">
        <v>105</v>
      </c>
      <c r="B87" s="46" t="s">
        <v>228</v>
      </c>
      <c r="F87" s="53" t="s">
        <v>116</v>
      </c>
      <c r="H87" s="34"/>
      <c r="J87" s="33"/>
    </row>
    <row r="88" spans="1:10" x14ac:dyDescent="0.2">
      <c r="A88" t="s">
        <v>106</v>
      </c>
      <c r="B88" s="3" t="s">
        <v>222</v>
      </c>
      <c r="F88" s="53" t="s">
        <v>122</v>
      </c>
      <c r="H88" s="34"/>
      <c r="J88" s="33"/>
    </row>
    <row r="89" spans="1:10" x14ac:dyDescent="0.2">
      <c r="A89" t="s">
        <v>107</v>
      </c>
      <c r="B89" s="3" t="s">
        <v>223</v>
      </c>
      <c r="F89" s="53" t="s">
        <v>123</v>
      </c>
      <c r="H89" s="34"/>
      <c r="J89" s="33"/>
    </row>
    <row r="90" spans="1:10" x14ac:dyDescent="0.2">
      <c r="A90" t="s">
        <v>108</v>
      </c>
      <c r="B90" s="3" t="s">
        <v>224</v>
      </c>
      <c r="F90" s="53" t="s">
        <v>124</v>
      </c>
      <c r="H90" s="34"/>
      <c r="J90" s="33"/>
    </row>
    <row r="91" spans="1:10" x14ac:dyDescent="0.2">
      <c r="A91" t="s">
        <v>109</v>
      </c>
      <c r="F91" s="53" t="s">
        <v>127</v>
      </c>
      <c r="H91" s="34"/>
      <c r="J91" s="33"/>
    </row>
    <row r="92" spans="1:10" x14ac:dyDescent="0.2">
      <c r="A92" t="s">
        <v>110</v>
      </c>
      <c r="F92" s="53" t="s">
        <v>128</v>
      </c>
      <c r="H92" s="34"/>
      <c r="J92" s="33"/>
    </row>
    <row r="93" spans="1:10" x14ac:dyDescent="0.2">
      <c r="A93" t="s">
        <v>111</v>
      </c>
      <c r="B93" s="1" t="s">
        <v>367</v>
      </c>
      <c r="F93" s="53" t="s">
        <v>136</v>
      </c>
      <c r="H93" s="34"/>
      <c r="J93" s="33"/>
    </row>
    <row r="94" spans="1:10" x14ac:dyDescent="0.2">
      <c r="A94" t="s">
        <v>112</v>
      </c>
      <c r="B94" s="34" t="s">
        <v>17</v>
      </c>
      <c r="F94" s="53" t="s">
        <v>143</v>
      </c>
      <c r="H94" s="34"/>
      <c r="J94" s="118"/>
    </row>
    <row r="95" spans="1:10" x14ac:dyDescent="0.2">
      <c r="A95" t="s">
        <v>113</v>
      </c>
      <c r="B95" s="34" t="s">
        <v>18</v>
      </c>
      <c r="F95" s="53"/>
      <c r="H95" s="34"/>
      <c r="J95" s="33"/>
    </row>
    <row r="96" spans="1:10" x14ac:dyDescent="0.2">
      <c r="A96" t="s">
        <v>114</v>
      </c>
      <c r="B96" s="34" t="s">
        <v>19</v>
      </c>
      <c r="F96" s="53"/>
      <c r="H96" s="34"/>
      <c r="J96" s="33"/>
    </row>
    <row r="97" spans="1:10" x14ac:dyDescent="0.2">
      <c r="A97" t="s">
        <v>115</v>
      </c>
      <c r="B97" s="34" t="s">
        <v>20</v>
      </c>
      <c r="F97" s="53"/>
      <c r="H97" s="34"/>
      <c r="J97" s="33"/>
    </row>
    <row r="98" spans="1:10" x14ac:dyDescent="0.2">
      <c r="A98" t="s">
        <v>116</v>
      </c>
      <c r="B98" s="34" t="s">
        <v>21</v>
      </c>
      <c r="F98" s="53"/>
      <c r="H98" s="34"/>
      <c r="J98" s="33"/>
    </row>
    <row r="99" spans="1:10" x14ac:dyDescent="0.2">
      <c r="A99" t="s">
        <v>117</v>
      </c>
      <c r="B99" s="34" t="s">
        <v>22</v>
      </c>
      <c r="F99" s="53"/>
      <c r="H99" s="34"/>
      <c r="J99" s="118"/>
    </row>
    <row r="100" spans="1:10" x14ac:dyDescent="0.2">
      <c r="A100" t="s">
        <v>118</v>
      </c>
      <c r="B100" s="34" t="s">
        <v>23</v>
      </c>
      <c r="F100" s="53"/>
      <c r="H100" s="34"/>
      <c r="J100" s="33"/>
    </row>
    <row r="101" spans="1:10" x14ac:dyDescent="0.2">
      <c r="A101" t="s">
        <v>119</v>
      </c>
      <c r="B101" s="34" t="s">
        <v>24</v>
      </c>
      <c r="F101" s="53"/>
      <c r="H101" s="34"/>
      <c r="J101" s="33"/>
    </row>
    <row r="102" spans="1:10" x14ac:dyDescent="0.2">
      <c r="A102" t="s">
        <v>120</v>
      </c>
      <c r="B102" s="53" t="s">
        <v>400</v>
      </c>
      <c r="F102" s="53"/>
      <c r="H102" s="34"/>
    </row>
    <row r="103" spans="1:10" x14ac:dyDescent="0.2">
      <c r="A103" t="s">
        <v>121</v>
      </c>
      <c r="F103" s="53"/>
      <c r="H103" s="34"/>
    </row>
    <row r="104" spans="1:10" x14ac:dyDescent="0.2">
      <c r="A104" t="s">
        <v>122</v>
      </c>
      <c r="F104" s="53"/>
      <c r="H104" s="34"/>
    </row>
    <row r="105" spans="1:10" x14ac:dyDescent="0.2">
      <c r="A105" t="s">
        <v>123</v>
      </c>
      <c r="F105" s="53"/>
      <c r="H105" s="34"/>
    </row>
    <row r="106" spans="1:10" x14ac:dyDescent="0.2">
      <c r="A106" t="s">
        <v>124</v>
      </c>
      <c r="F106" s="53"/>
      <c r="H106" s="34"/>
    </row>
    <row r="107" spans="1:10" x14ac:dyDescent="0.2">
      <c r="A107" t="s">
        <v>125</v>
      </c>
      <c r="H107" s="34"/>
    </row>
    <row r="108" spans="1:10" x14ac:dyDescent="0.2">
      <c r="A108" t="s">
        <v>126</v>
      </c>
      <c r="H108" s="34"/>
    </row>
    <row r="109" spans="1:10" x14ac:dyDescent="0.2">
      <c r="A109" t="s">
        <v>127</v>
      </c>
      <c r="B109" s="46" t="s">
        <v>372</v>
      </c>
      <c r="F109" s="46" t="s">
        <v>256</v>
      </c>
      <c r="H109" s="34"/>
    </row>
    <row r="110" spans="1:10" x14ac:dyDescent="0.2">
      <c r="A110" t="s">
        <v>128</v>
      </c>
      <c r="B110" s="3" t="s">
        <v>385</v>
      </c>
      <c r="F110" s="3" t="s">
        <v>31</v>
      </c>
      <c r="H110" s="34"/>
    </row>
    <row r="111" spans="1:10" x14ac:dyDescent="0.2">
      <c r="A111" t="s">
        <v>129</v>
      </c>
      <c r="B111" s="3" t="s">
        <v>386</v>
      </c>
      <c r="F111" s="3" t="s">
        <v>40</v>
      </c>
      <c r="H111" s="34"/>
    </row>
    <row r="112" spans="1:10" x14ac:dyDescent="0.2">
      <c r="A112" t="s">
        <v>130</v>
      </c>
      <c r="F112" s="3" t="s">
        <v>49</v>
      </c>
      <c r="H112" s="34"/>
    </row>
    <row r="113" spans="1:8" x14ac:dyDescent="0.2">
      <c r="A113" t="s">
        <v>131</v>
      </c>
      <c r="F113" s="3" t="s">
        <v>35</v>
      </c>
      <c r="H113" s="34"/>
    </row>
    <row r="114" spans="1:8" x14ac:dyDescent="0.2">
      <c r="A114" t="s">
        <v>132</v>
      </c>
      <c r="F114" s="3" t="s">
        <v>57</v>
      </c>
      <c r="H114" s="34"/>
    </row>
    <row r="115" spans="1:8" x14ac:dyDescent="0.2">
      <c r="A115" t="s">
        <v>133</v>
      </c>
      <c r="F115" s="3" t="s">
        <v>73</v>
      </c>
    </row>
    <row r="116" spans="1:8" x14ac:dyDescent="0.2">
      <c r="A116" s="3" t="s">
        <v>134</v>
      </c>
      <c r="F116" s="3" t="s">
        <v>80</v>
      </c>
    </row>
    <row r="117" spans="1:8" x14ac:dyDescent="0.2">
      <c r="A117" s="3" t="s">
        <v>135</v>
      </c>
      <c r="B117" s="46" t="s">
        <v>381</v>
      </c>
      <c r="F117" s="3" t="s">
        <v>85</v>
      </c>
    </row>
    <row r="118" spans="1:8" x14ac:dyDescent="0.2">
      <c r="A118" s="3" t="s">
        <v>136</v>
      </c>
      <c r="B118" s="3" t="s">
        <v>191</v>
      </c>
      <c r="F118" s="3" t="s">
        <v>86</v>
      </c>
    </row>
    <row r="119" spans="1:8" x14ac:dyDescent="0.2">
      <c r="A119" s="3" t="s">
        <v>137</v>
      </c>
      <c r="B119" s="3" t="s">
        <v>382</v>
      </c>
      <c r="F119" s="3" t="s">
        <v>89</v>
      </c>
    </row>
    <row r="120" spans="1:8" x14ac:dyDescent="0.2">
      <c r="A120" s="3" t="s">
        <v>138</v>
      </c>
      <c r="B120" s="53" t="s">
        <v>452</v>
      </c>
      <c r="F120" s="3" t="s">
        <v>90</v>
      </c>
    </row>
    <row r="121" spans="1:8" x14ac:dyDescent="0.2">
      <c r="A121" s="3" t="s">
        <v>139</v>
      </c>
      <c r="B121" s="53" t="s">
        <v>453</v>
      </c>
      <c r="F121" s="3" t="s">
        <v>91</v>
      </c>
    </row>
    <row r="122" spans="1:8" x14ac:dyDescent="0.2">
      <c r="A122" s="3" t="s">
        <v>140</v>
      </c>
      <c r="B122" s="53" t="s">
        <v>454</v>
      </c>
      <c r="F122" s="3" t="s">
        <v>92</v>
      </c>
    </row>
    <row r="123" spans="1:8" x14ac:dyDescent="0.2">
      <c r="A123" s="3" t="s">
        <v>141</v>
      </c>
      <c r="B123" s="53" t="s">
        <v>455</v>
      </c>
      <c r="F123" s="3" t="s">
        <v>93</v>
      </c>
    </row>
    <row r="124" spans="1:8" x14ac:dyDescent="0.2">
      <c r="A124" s="3" t="s">
        <v>142</v>
      </c>
      <c r="B124" s="53" t="s">
        <v>456</v>
      </c>
      <c r="F124" s="3" t="s">
        <v>99</v>
      </c>
    </row>
    <row r="125" spans="1:8" x14ac:dyDescent="0.2">
      <c r="A125" s="3" t="s">
        <v>143</v>
      </c>
      <c r="B125" s="53" t="s">
        <v>457</v>
      </c>
      <c r="F125" s="3" t="s">
        <v>102</v>
      </c>
    </row>
    <row r="126" spans="1:8" x14ac:dyDescent="0.2">
      <c r="A126" s="3" t="s">
        <v>144</v>
      </c>
      <c r="B126" s="53" t="s">
        <v>458</v>
      </c>
      <c r="F126" s="3" t="s">
        <v>105</v>
      </c>
    </row>
    <row r="127" spans="1:8" x14ac:dyDescent="0.2">
      <c r="A127" s="3" t="s">
        <v>145</v>
      </c>
      <c r="F127" s="3" t="s">
        <v>108</v>
      </c>
    </row>
    <row r="128" spans="1:8" x14ac:dyDescent="0.2">
      <c r="F128" s="3" t="s">
        <v>120</v>
      </c>
    </row>
    <row r="129" spans="1:6" x14ac:dyDescent="0.2">
      <c r="F129" s="3" t="s">
        <v>126</v>
      </c>
    </row>
    <row r="130" spans="1:6" x14ac:dyDescent="0.2">
      <c r="F130" s="3" t="s">
        <v>141</v>
      </c>
    </row>
    <row r="131" spans="1:6" x14ac:dyDescent="0.2">
      <c r="F131" s="3" t="s">
        <v>144</v>
      </c>
    </row>
    <row r="132" spans="1:6" x14ac:dyDescent="0.2">
      <c r="B132" s="46" t="s">
        <v>459</v>
      </c>
      <c r="F132" s="3"/>
    </row>
    <row r="133" spans="1:6" x14ac:dyDescent="0.2">
      <c r="B133" s="3" t="s">
        <v>191</v>
      </c>
      <c r="F133" s="3"/>
    </row>
    <row r="134" spans="1:6" x14ac:dyDescent="0.2">
      <c r="B134" s="3" t="s">
        <v>382</v>
      </c>
      <c r="F134" s="3"/>
    </row>
    <row r="135" spans="1:6" x14ac:dyDescent="0.2">
      <c r="B135" s="3" t="s">
        <v>452</v>
      </c>
    </row>
    <row r="136" spans="1:6" x14ac:dyDescent="0.2">
      <c r="B136" s="3" t="s">
        <v>453</v>
      </c>
    </row>
    <row r="137" spans="1:6" x14ac:dyDescent="0.2">
      <c r="B137" s="3" t="s">
        <v>454</v>
      </c>
    </row>
    <row r="138" spans="1:6" x14ac:dyDescent="0.2">
      <c r="A138" s="46" t="s">
        <v>373</v>
      </c>
      <c r="B138" s="3" t="s">
        <v>455</v>
      </c>
    </row>
    <row r="139" spans="1:6" x14ac:dyDescent="0.2">
      <c r="A139" s="3" t="s">
        <v>374</v>
      </c>
      <c r="B139" s="53" t="s">
        <v>456</v>
      </c>
    </row>
    <row r="140" spans="1:6" x14ac:dyDescent="0.2">
      <c r="A140" s="3" t="s">
        <v>375</v>
      </c>
      <c r="B140" s="53" t="s">
        <v>457</v>
      </c>
    </row>
    <row r="141" spans="1:6" x14ac:dyDescent="0.2">
      <c r="A141" s="53" t="s">
        <v>376</v>
      </c>
      <c r="B141" s="53" t="s">
        <v>458</v>
      </c>
    </row>
    <row r="142" spans="1:6" x14ac:dyDescent="0.2">
      <c r="A142" s="53" t="s">
        <v>377</v>
      </c>
    </row>
    <row r="143" spans="1:6" x14ac:dyDescent="0.2">
      <c r="A143" s="53" t="s">
        <v>378</v>
      </c>
      <c r="B143" s="1" t="s">
        <v>477</v>
      </c>
    </row>
    <row r="144" spans="1:6" x14ac:dyDescent="0.2">
      <c r="A144" s="53" t="s">
        <v>379</v>
      </c>
      <c r="B144" s="34" t="s">
        <v>191</v>
      </c>
    </row>
    <row r="145" spans="1:6" x14ac:dyDescent="0.2">
      <c r="B145" s="34" t="s">
        <v>382</v>
      </c>
    </row>
    <row r="146" spans="1:6" x14ac:dyDescent="0.2">
      <c r="B146" s="34" t="s">
        <v>452</v>
      </c>
    </row>
    <row r="147" spans="1:6" x14ac:dyDescent="0.2">
      <c r="B147" s="34" t="s">
        <v>453</v>
      </c>
    </row>
    <row r="148" spans="1:6" x14ac:dyDescent="0.2">
      <c r="B148" s="34" t="s">
        <v>454</v>
      </c>
      <c r="F148" s="1" t="s">
        <v>361</v>
      </c>
    </row>
    <row r="149" spans="1:6" x14ac:dyDescent="0.2">
      <c r="A149" s="46" t="s">
        <v>423</v>
      </c>
      <c r="B149" s="34" t="s">
        <v>455</v>
      </c>
      <c r="F149" s="3" t="s">
        <v>28</v>
      </c>
    </row>
    <row r="150" spans="1:6" x14ac:dyDescent="0.2">
      <c r="A150" s="3" t="s">
        <v>26</v>
      </c>
      <c r="B150" s="34" t="s">
        <v>456</v>
      </c>
      <c r="F150" s="3" t="s">
        <v>29</v>
      </c>
    </row>
    <row r="151" spans="1:6" x14ac:dyDescent="0.2">
      <c r="A151" s="3" t="s">
        <v>27</v>
      </c>
      <c r="B151" s="34" t="s">
        <v>457</v>
      </c>
      <c r="F151" s="3" t="s">
        <v>37</v>
      </c>
    </row>
    <row r="152" spans="1:6" x14ac:dyDescent="0.2">
      <c r="A152" s="53" t="s">
        <v>28</v>
      </c>
      <c r="B152" s="34" t="s">
        <v>525</v>
      </c>
      <c r="F152" s="53" t="s">
        <v>38</v>
      </c>
    </row>
    <row r="153" spans="1:6" x14ac:dyDescent="0.2">
      <c r="A153" s="53" t="s">
        <v>29</v>
      </c>
      <c r="B153" s="34" t="s">
        <v>403</v>
      </c>
      <c r="F153" s="53" t="s">
        <v>47</v>
      </c>
    </row>
    <row r="154" spans="1:6" x14ac:dyDescent="0.2">
      <c r="A154" s="53" t="s">
        <v>30</v>
      </c>
      <c r="F154" s="53" t="s">
        <v>51</v>
      </c>
    </row>
    <row r="155" spans="1:6" x14ac:dyDescent="0.2">
      <c r="A155" s="53" t="s">
        <v>31</v>
      </c>
      <c r="F155" s="53" t="s">
        <v>34</v>
      </c>
    </row>
    <row r="156" spans="1:6" x14ac:dyDescent="0.2">
      <c r="A156" s="53" t="s">
        <v>32</v>
      </c>
      <c r="F156" s="3" t="s">
        <v>55</v>
      </c>
    </row>
    <row r="157" spans="1:6" x14ac:dyDescent="0.2">
      <c r="A157" s="53" t="s">
        <v>33</v>
      </c>
      <c r="F157" s="3" t="s">
        <v>64</v>
      </c>
    </row>
    <row r="158" spans="1:6" x14ac:dyDescent="0.2">
      <c r="A158" s="53" t="s">
        <v>36</v>
      </c>
      <c r="F158" s="3" t="s">
        <v>66</v>
      </c>
    </row>
    <row r="159" spans="1:6" x14ac:dyDescent="0.2">
      <c r="A159" s="53" t="s">
        <v>37</v>
      </c>
      <c r="F159" s="3" t="s">
        <v>76</v>
      </c>
    </row>
    <row r="160" spans="1:6" x14ac:dyDescent="0.2">
      <c r="A160" s="53" t="s">
        <v>38</v>
      </c>
      <c r="F160" s="3" t="s">
        <v>78</v>
      </c>
    </row>
    <row r="161" spans="1:6" x14ac:dyDescent="0.2">
      <c r="A161" s="53" t="s">
        <v>39</v>
      </c>
      <c r="F161" s="3" t="s">
        <v>79</v>
      </c>
    </row>
    <row r="162" spans="1:6" x14ac:dyDescent="0.2">
      <c r="A162" s="53" t="s">
        <v>40</v>
      </c>
      <c r="F162" s="3" t="s">
        <v>95</v>
      </c>
    </row>
    <row r="163" spans="1:6" x14ac:dyDescent="0.2">
      <c r="A163" s="53" t="s">
        <v>41</v>
      </c>
      <c r="F163" s="3" t="s">
        <v>96</v>
      </c>
    </row>
    <row r="164" spans="1:6" x14ac:dyDescent="0.2">
      <c r="A164" s="53" t="s">
        <v>42</v>
      </c>
      <c r="F164" s="3" t="s">
        <v>97</v>
      </c>
    </row>
    <row r="165" spans="1:6" x14ac:dyDescent="0.2">
      <c r="A165" s="53" t="s">
        <v>43</v>
      </c>
      <c r="F165" s="3" t="s">
        <v>98</v>
      </c>
    </row>
    <row r="166" spans="1:6" x14ac:dyDescent="0.2">
      <c r="A166" s="53" t="s">
        <v>44</v>
      </c>
      <c r="F166" s="3" t="s">
        <v>100</v>
      </c>
    </row>
    <row r="167" spans="1:6" x14ac:dyDescent="0.2">
      <c r="A167" s="53" t="s">
        <v>45</v>
      </c>
      <c r="F167" s="3" t="s">
        <v>103</v>
      </c>
    </row>
    <row r="168" spans="1:6" x14ac:dyDescent="0.2">
      <c r="A168" s="53" t="s">
        <v>46</v>
      </c>
      <c r="F168" s="3" t="s">
        <v>107</v>
      </c>
    </row>
    <row r="169" spans="1:6" x14ac:dyDescent="0.2">
      <c r="A169" s="53" t="s">
        <v>47</v>
      </c>
      <c r="F169" s="3" t="s">
        <v>132</v>
      </c>
    </row>
    <row r="170" spans="1:6" x14ac:dyDescent="0.2">
      <c r="A170" s="53" t="s">
        <v>48</v>
      </c>
      <c r="F170" s="3" t="s">
        <v>139</v>
      </c>
    </row>
    <row r="171" spans="1:6" x14ac:dyDescent="0.2">
      <c r="A171" s="53" t="s">
        <v>49</v>
      </c>
      <c r="F171" s="3" t="s">
        <v>140</v>
      </c>
    </row>
    <row r="172" spans="1:6" x14ac:dyDescent="0.2">
      <c r="A172" s="53" t="s">
        <v>50</v>
      </c>
      <c r="F172" s="3" t="s">
        <v>142</v>
      </c>
    </row>
    <row r="173" spans="1:6" x14ac:dyDescent="0.2">
      <c r="A173" s="53" t="s">
        <v>51</v>
      </c>
      <c r="F173" s="3"/>
    </row>
    <row r="174" spans="1:6" x14ac:dyDescent="0.2">
      <c r="A174" s="53" t="s">
        <v>34</v>
      </c>
    </row>
    <row r="175" spans="1:6" x14ac:dyDescent="0.2">
      <c r="A175" s="53" t="s">
        <v>35</v>
      </c>
      <c r="F175" s="1" t="s">
        <v>368</v>
      </c>
    </row>
    <row r="176" spans="1:6" x14ac:dyDescent="0.2">
      <c r="A176" s="53" t="s">
        <v>52</v>
      </c>
      <c r="F176" s="53" t="s">
        <v>36</v>
      </c>
    </row>
    <row r="177" spans="1:6" x14ac:dyDescent="0.2">
      <c r="A177" s="53" t="s">
        <v>53</v>
      </c>
      <c r="F177" s="53" t="s">
        <v>42</v>
      </c>
    </row>
    <row r="178" spans="1:6" x14ac:dyDescent="0.2">
      <c r="A178" s="53" t="s">
        <v>54</v>
      </c>
      <c r="F178" s="53" t="s">
        <v>46</v>
      </c>
    </row>
    <row r="179" spans="1:6" x14ac:dyDescent="0.2">
      <c r="A179" s="53" t="s">
        <v>55</v>
      </c>
      <c r="F179" s="53" t="s">
        <v>62</v>
      </c>
    </row>
    <row r="180" spans="1:6" x14ac:dyDescent="0.2">
      <c r="A180" s="53" t="s">
        <v>56</v>
      </c>
      <c r="F180" s="53" t="s">
        <v>72</v>
      </c>
    </row>
    <row r="181" spans="1:6" x14ac:dyDescent="0.2">
      <c r="A181" s="53" t="s">
        <v>57</v>
      </c>
      <c r="F181" s="53" t="s">
        <v>82</v>
      </c>
    </row>
    <row r="182" spans="1:6" x14ac:dyDescent="0.2">
      <c r="A182" s="53" t="s">
        <v>58</v>
      </c>
      <c r="F182" s="53" t="s">
        <v>101</v>
      </c>
    </row>
    <row r="183" spans="1:6" x14ac:dyDescent="0.2">
      <c r="A183" s="53" t="s">
        <v>59</v>
      </c>
      <c r="F183" s="53" t="s">
        <v>106</v>
      </c>
    </row>
    <row r="184" spans="1:6" x14ac:dyDescent="0.2">
      <c r="A184" s="53" t="s">
        <v>60</v>
      </c>
      <c r="F184" s="53" t="s">
        <v>109</v>
      </c>
    </row>
    <row r="185" spans="1:6" x14ac:dyDescent="0.2">
      <c r="A185" s="53" t="s">
        <v>61</v>
      </c>
      <c r="F185" s="53" t="s">
        <v>133</v>
      </c>
    </row>
    <row r="186" spans="1:6" x14ac:dyDescent="0.2">
      <c r="A186" s="53" t="s">
        <v>62</v>
      </c>
      <c r="F186" s="53" t="s">
        <v>138</v>
      </c>
    </row>
    <row r="187" spans="1:6" x14ac:dyDescent="0.2">
      <c r="A187" s="53" t="s">
        <v>63</v>
      </c>
      <c r="F187" s="53"/>
    </row>
    <row r="188" spans="1:6" x14ac:dyDescent="0.2">
      <c r="A188" s="53" t="s">
        <v>64</v>
      </c>
      <c r="F188" s="53"/>
    </row>
    <row r="189" spans="1:6" x14ac:dyDescent="0.2">
      <c r="A189" s="53" t="s">
        <v>65</v>
      </c>
      <c r="F189" s="53"/>
    </row>
    <row r="190" spans="1:6" x14ac:dyDescent="0.2">
      <c r="A190" s="53" t="s">
        <v>66</v>
      </c>
      <c r="F190" s="53"/>
    </row>
    <row r="191" spans="1:6" x14ac:dyDescent="0.2">
      <c r="A191" s="53" t="s">
        <v>67</v>
      </c>
      <c r="F191" s="53"/>
    </row>
    <row r="192" spans="1:6" x14ac:dyDescent="0.2">
      <c r="A192" s="53" t="s">
        <v>68</v>
      </c>
      <c r="F192" s="53"/>
    </row>
    <row r="193" spans="1:6" x14ac:dyDescent="0.2">
      <c r="A193" s="53" t="s">
        <v>69</v>
      </c>
      <c r="F193" s="34"/>
    </row>
    <row r="194" spans="1:6" x14ac:dyDescent="0.2">
      <c r="A194" s="53" t="s">
        <v>70</v>
      </c>
      <c r="F194" s="34"/>
    </row>
    <row r="195" spans="1:6" x14ac:dyDescent="0.2">
      <c r="A195" s="53" t="s">
        <v>71</v>
      </c>
    </row>
    <row r="196" spans="1:6" x14ac:dyDescent="0.2">
      <c r="A196" s="53" t="s">
        <v>72</v>
      </c>
    </row>
    <row r="197" spans="1:6" x14ac:dyDescent="0.2">
      <c r="A197" s="53" t="s">
        <v>73</v>
      </c>
    </row>
    <row r="198" spans="1:6" x14ac:dyDescent="0.2">
      <c r="A198" s="53" t="s">
        <v>74</v>
      </c>
    </row>
    <row r="199" spans="1:6" x14ac:dyDescent="0.2">
      <c r="A199" s="53" t="s">
        <v>75</v>
      </c>
    </row>
    <row r="200" spans="1:6" x14ac:dyDescent="0.2">
      <c r="A200" s="53" t="s">
        <v>76</v>
      </c>
    </row>
    <row r="201" spans="1:6" x14ac:dyDescent="0.2">
      <c r="A201" s="53" t="s">
        <v>77</v>
      </c>
    </row>
    <row r="202" spans="1:6" x14ac:dyDescent="0.2">
      <c r="A202" s="53" t="s">
        <v>78</v>
      </c>
    </row>
    <row r="203" spans="1:6" x14ac:dyDescent="0.2">
      <c r="A203" s="53" t="s">
        <v>79</v>
      </c>
    </row>
    <row r="204" spans="1:6" x14ac:dyDescent="0.2">
      <c r="A204" s="53" t="s">
        <v>80</v>
      </c>
    </row>
    <row r="205" spans="1:6" x14ac:dyDescent="0.2">
      <c r="A205" s="53" t="s">
        <v>81</v>
      </c>
    </row>
    <row r="206" spans="1:6" x14ac:dyDescent="0.2">
      <c r="A206" s="53" t="s">
        <v>82</v>
      </c>
    </row>
    <row r="207" spans="1:6" x14ac:dyDescent="0.2">
      <c r="A207" s="53" t="s">
        <v>83</v>
      </c>
    </row>
    <row r="208" spans="1:6" x14ac:dyDescent="0.2">
      <c r="A208" s="53" t="s">
        <v>84</v>
      </c>
    </row>
    <row r="209" spans="1:1" x14ac:dyDescent="0.2">
      <c r="A209" s="53" t="s">
        <v>85</v>
      </c>
    </row>
    <row r="210" spans="1:1" x14ac:dyDescent="0.2">
      <c r="A210" s="53" t="s">
        <v>86</v>
      </c>
    </row>
    <row r="211" spans="1:1" x14ac:dyDescent="0.2">
      <c r="A211" s="53" t="s">
        <v>87</v>
      </c>
    </row>
    <row r="212" spans="1:1" x14ac:dyDescent="0.2">
      <c r="A212" s="53" t="s">
        <v>88</v>
      </c>
    </row>
    <row r="213" spans="1:1" x14ac:dyDescent="0.2">
      <c r="A213" s="53" t="s">
        <v>89</v>
      </c>
    </row>
    <row r="214" spans="1:1" x14ac:dyDescent="0.2">
      <c r="A214" s="53" t="s">
        <v>90</v>
      </c>
    </row>
    <row r="215" spans="1:1" x14ac:dyDescent="0.2">
      <c r="A215" s="53" t="s">
        <v>91</v>
      </c>
    </row>
    <row r="216" spans="1:1" x14ac:dyDescent="0.2">
      <c r="A216" s="53" t="s">
        <v>92</v>
      </c>
    </row>
    <row r="217" spans="1:1" x14ac:dyDescent="0.2">
      <c r="A217" s="53" t="s">
        <v>93</v>
      </c>
    </row>
    <row r="218" spans="1:1" x14ac:dyDescent="0.2">
      <c r="A218" s="53" t="s">
        <v>94</v>
      </c>
    </row>
    <row r="219" spans="1:1" x14ac:dyDescent="0.2">
      <c r="A219" s="53" t="s">
        <v>95</v>
      </c>
    </row>
    <row r="220" spans="1:1" x14ac:dyDescent="0.2">
      <c r="A220" s="53" t="s">
        <v>96</v>
      </c>
    </row>
    <row r="221" spans="1:1" x14ac:dyDescent="0.2">
      <c r="A221" s="53" t="s">
        <v>97</v>
      </c>
    </row>
    <row r="222" spans="1:1" x14ac:dyDescent="0.2">
      <c r="A222" s="53" t="s">
        <v>98</v>
      </c>
    </row>
    <row r="223" spans="1:1" x14ac:dyDescent="0.2">
      <c r="A223" s="53" t="s">
        <v>99</v>
      </c>
    </row>
    <row r="224" spans="1:1" x14ac:dyDescent="0.2">
      <c r="A224" s="53" t="s">
        <v>100</v>
      </c>
    </row>
    <row r="225" spans="1:1" x14ac:dyDescent="0.2">
      <c r="A225" s="53" t="s">
        <v>101</v>
      </c>
    </row>
    <row r="226" spans="1:1" x14ac:dyDescent="0.2">
      <c r="A226" s="53" t="s">
        <v>102</v>
      </c>
    </row>
    <row r="227" spans="1:1" x14ac:dyDescent="0.2">
      <c r="A227" s="53" t="s">
        <v>103</v>
      </c>
    </row>
    <row r="228" spans="1:1" x14ac:dyDescent="0.2">
      <c r="A228" s="53" t="s">
        <v>104</v>
      </c>
    </row>
    <row r="229" spans="1:1" x14ac:dyDescent="0.2">
      <c r="A229" s="53" t="s">
        <v>105</v>
      </c>
    </row>
    <row r="230" spans="1:1" x14ac:dyDescent="0.2">
      <c r="A230" s="53" t="s">
        <v>106</v>
      </c>
    </row>
    <row r="231" spans="1:1" x14ac:dyDescent="0.2">
      <c r="A231" s="53" t="s">
        <v>107</v>
      </c>
    </row>
    <row r="232" spans="1:1" x14ac:dyDescent="0.2">
      <c r="A232" s="53" t="s">
        <v>108</v>
      </c>
    </row>
    <row r="233" spans="1:1" x14ac:dyDescent="0.2">
      <c r="A233" s="53" t="s">
        <v>109</v>
      </c>
    </row>
    <row r="234" spans="1:1" x14ac:dyDescent="0.2">
      <c r="A234" s="53" t="s">
        <v>110</v>
      </c>
    </row>
    <row r="235" spans="1:1" x14ac:dyDescent="0.2">
      <c r="A235" s="53" t="s">
        <v>111</v>
      </c>
    </row>
    <row r="236" spans="1:1" x14ac:dyDescent="0.2">
      <c r="A236" s="53" t="s">
        <v>112</v>
      </c>
    </row>
    <row r="237" spans="1:1" x14ac:dyDescent="0.2">
      <c r="A237" s="53" t="s">
        <v>113</v>
      </c>
    </row>
    <row r="238" spans="1:1" x14ac:dyDescent="0.2">
      <c r="A238" s="53" t="s">
        <v>114</v>
      </c>
    </row>
    <row r="239" spans="1:1" x14ac:dyDescent="0.2">
      <c r="A239" s="53" t="s">
        <v>115</v>
      </c>
    </row>
    <row r="240" spans="1:1" x14ac:dyDescent="0.2">
      <c r="A240" s="53" t="s">
        <v>116</v>
      </c>
    </row>
    <row r="241" spans="1:1" x14ac:dyDescent="0.2">
      <c r="A241" s="53" t="s">
        <v>117</v>
      </c>
    </row>
    <row r="242" spans="1:1" x14ac:dyDescent="0.2">
      <c r="A242" s="53" t="s">
        <v>118</v>
      </c>
    </row>
    <row r="243" spans="1:1" x14ac:dyDescent="0.2">
      <c r="A243" s="53" t="s">
        <v>119</v>
      </c>
    </row>
    <row r="244" spans="1:1" x14ac:dyDescent="0.2">
      <c r="A244" s="53" t="s">
        <v>120</v>
      </c>
    </row>
    <row r="245" spans="1:1" x14ac:dyDescent="0.2">
      <c r="A245" s="53" t="s">
        <v>121</v>
      </c>
    </row>
    <row r="246" spans="1:1" x14ac:dyDescent="0.2">
      <c r="A246" s="53" t="s">
        <v>122</v>
      </c>
    </row>
    <row r="247" spans="1:1" x14ac:dyDescent="0.2">
      <c r="A247" s="53" t="s">
        <v>123</v>
      </c>
    </row>
    <row r="248" spans="1:1" x14ac:dyDescent="0.2">
      <c r="A248" s="53" t="s">
        <v>124</v>
      </c>
    </row>
    <row r="249" spans="1:1" x14ac:dyDescent="0.2">
      <c r="A249" s="53" t="s">
        <v>125</v>
      </c>
    </row>
    <row r="250" spans="1:1" x14ac:dyDescent="0.2">
      <c r="A250" s="53" t="s">
        <v>126</v>
      </c>
    </row>
    <row r="251" spans="1:1" x14ac:dyDescent="0.2">
      <c r="A251" s="53" t="s">
        <v>127</v>
      </c>
    </row>
    <row r="252" spans="1:1" x14ac:dyDescent="0.2">
      <c r="A252" s="53" t="s">
        <v>128</v>
      </c>
    </row>
    <row r="253" spans="1:1" x14ac:dyDescent="0.2">
      <c r="A253" s="53" t="s">
        <v>129</v>
      </c>
    </row>
    <row r="254" spans="1:1" x14ac:dyDescent="0.2">
      <c r="A254" s="53" t="s">
        <v>130</v>
      </c>
    </row>
    <row r="255" spans="1:1" x14ac:dyDescent="0.2">
      <c r="A255" s="53" t="s">
        <v>131</v>
      </c>
    </row>
    <row r="256" spans="1:1" x14ac:dyDescent="0.2">
      <c r="A256" s="53" t="s">
        <v>132</v>
      </c>
    </row>
    <row r="257" spans="1:1" x14ac:dyDescent="0.2">
      <c r="A257" s="53" t="s">
        <v>133</v>
      </c>
    </row>
    <row r="258" spans="1:1" x14ac:dyDescent="0.2">
      <c r="A258" s="53" t="s">
        <v>134</v>
      </c>
    </row>
    <row r="259" spans="1:1" x14ac:dyDescent="0.2">
      <c r="A259" s="53" t="s">
        <v>135</v>
      </c>
    </row>
    <row r="260" spans="1:1" x14ac:dyDescent="0.2">
      <c r="A260" s="53" t="s">
        <v>136</v>
      </c>
    </row>
    <row r="261" spans="1:1" x14ac:dyDescent="0.2">
      <c r="A261" s="53" t="s">
        <v>137</v>
      </c>
    </row>
    <row r="262" spans="1:1" x14ac:dyDescent="0.2">
      <c r="A262" s="53" t="s">
        <v>138</v>
      </c>
    </row>
    <row r="263" spans="1:1" x14ac:dyDescent="0.2">
      <c r="A263" s="53" t="s">
        <v>139</v>
      </c>
    </row>
    <row r="264" spans="1:1" x14ac:dyDescent="0.2">
      <c r="A264" s="53" t="s">
        <v>140</v>
      </c>
    </row>
    <row r="265" spans="1:1" x14ac:dyDescent="0.2">
      <c r="A265" s="53" t="s">
        <v>141</v>
      </c>
    </row>
    <row r="266" spans="1:1" x14ac:dyDescent="0.2">
      <c r="A266" s="53" t="s">
        <v>142</v>
      </c>
    </row>
    <row r="267" spans="1:1" x14ac:dyDescent="0.2">
      <c r="A267" s="53" t="s">
        <v>143</v>
      </c>
    </row>
    <row r="268" spans="1:1" x14ac:dyDescent="0.2">
      <c r="A268" s="53" t="s">
        <v>144</v>
      </c>
    </row>
    <row r="269" spans="1:1" x14ac:dyDescent="0.2">
      <c r="A269" s="53" t="s">
        <v>145</v>
      </c>
    </row>
    <row r="300" spans="1:2" x14ac:dyDescent="0.2">
      <c r="A300" s="3" t="s">
        <v>26</v>
      </c>
      <c r="B300" s="53" t="s">
        <v>26</v>
      </c>
    </row>
    <row r="301" spans="1:2" x14ac:dyDescent="0.2">
      <c r="A301" s="3" t="s">
        <v>27</v>
      </c>
      <c r="B301" s="3" t="s">
        <v>27</v>
      </c>
    </row>
    <row r="302" spans="1:2" x14ac:dyDescent="0.2">
      <c r="A302" s="53" t="s">
        <v>28</v>
      </c>
      <c r="B302" s="3" t="s">
        <v>28</v>
      </c>
    </row>
    <row r="303" spans="1:2" x14ac:dyDescent="0.2">
      <c r="A303" s="53" t="s">
        <v>29</v>
      </c>
      <c r="B303" s="3" t="s">
        <v>29</v>
      </c>
    </row>
    <row r="304" spans="1:2" x14ac:dyDescent="0.2">
      <c r="A304" s="53" t="s">
        <v>30</v>
      </c>
      <c r="B304" s="169" t="s">
        <v>30</v>
      </c>
    </row>
    <row r="305" spans="1:2" x14ac:dyDescent="0.2">
      <c r="A305" s="53" t="s">
        <v>31</v>
      </c>
      <c r="B305" s="53" t="s">
        <v>31</v>
      </c>
    </row>
    <row r="306" spans="1:2" x14ac:dyDescent="0.2">
      <c r="A306" s="53" t="s">
        <v>32</v>
      </c>
      <c r="B306" s="53" t="s">
        <v>32</v>
      </c>
    </row>
    <row r="307" spans="1:2" x14ac:dyDescent="0.2">
      <c r="A307" s="53" t="s">
        <v>33</v>
      </c>
      <c r="B307" s="3" t="s">
        <v>33</v>
      </c>
    </row>
    <row r="308" spans="1:2" x14ac:dyDescent="0.2">
      <c r="A308" s="53" t="s">
        <v>36</v>
      </c>
      <c r="B308" s="3" t="s">
        <v>36</v>
      </c>
    </row>
    <row r="309" spans="1:2" x14ac:dyDescent="0.2">
      <c r="A309" s="53" t="s">
        <v>37</v>
      </c>
      <c r="B309" s="53" t="s">
        <v>37</v>
      </c>
    </row>
    <row r="310" spans="1:2" x14ac:dyDescent="0.2">
      <c r="A310" s="53" t="s">
        <v>38</v>
      </c>
      <c r="B310" s="53" t="s">
        <v>38</v>
      </c>
    </row>
    <row r="311" spans="1:2" x14ac:dyDescent="0.2">
      <c r="A311" s="53" t="s">
        <v>39</v>
      </c>
      <c r="B311" s="169" t="s">
        <v>39</v>
      </c>
    </row>
    <row r="312" spans="1:2" x14ac:dyDescent="0.2">
      <c r="A312" s="53" t="s">
        <v>40</v>
      </c>
      <c r="B312" s="3" t="s">
        <v>40</v>
      </c>
    </row>
    <row r="313" spans="1:2" x14ac:dyDescent="0.2">
      <c r="A313" s="53" t="s">
        <v>41</v>
      </c>
      <c r="B313" s="53" t="s">
        <v>41</v>
      </c>
    </row>
    <row r="314" spans="1:2" x14ac:dyDescent="0.2">
      <c r="A314" s="53" t="s">
        <v>42</v>
      </c>
      <c r="B314" s="53" t="s">
        <v>42</v>
      </c>
    </row>
    <row r="315" spans="1:2" x14ac:dyDescent="0.2">
      <c r="A315" s="53" t="s">
        <v>43</v>
      </c>
      <c r="B315" s="53" t="s">
        <v>43</v>
      </c>
    </row>
    <row r="316" spans="1:2" x14ac:dyDescent="0.2">
      <c r="A316" s="53" t="s">
        <v>44</v>
      </c>
      <c r="B316" s="53" t="s">
        <v>44</v>
      </c>
    </row>
    <row r="317" spans="1:2" x14ac:dyDescent="0.2">
      <c r="A317" s="53" t="s">
        <v>45</v>
      </c>
      <c r="B317" s="53" t="s">
        <v>45</v>
      </c>
    </row>
    <row r="318" spans="1:2" x14ac:dyDescent="0.2">
      <c r="A318" s="53" t="s">
        <v>46</v>
      </c>
      <c r="B318" s="53" t="s">
        <v>46</v>
      </c>
    </row>
    <row r="319" spans="1:2" x14ac:dyDescent="0.2">
      <c r="A319" s="53" t="s">
        <v>47</v>
      </c>
      <c r="B319" s="53" t="s">
        <v>47</v>
      </c>
    </row>
    <row r="320" spans="1:2" x14ac:dyDescent="0.2">
      <c r="A320" s="53" t="s">
        <v>48</v>
      </c>
      <c r="B320" s="3" t="s">
        <v>48</v>
      </c>
    </row>
    <row r="321" spans="1:2" x14ac:dyDescent="0.2">
      <c r="A321" s="53" t="s">
        <v>49</v>
      </c>
      <c r="B321" s="53" t="s">
        <v>49</v>
      </c>
    </row>
    <row r="322" spans="1:2" x14ac:dyDescent="0.2">
      <c r="A322" s="53" t="s">
        <v>50</v>
      </c>
      <c r="B322" s="53" t="s">
        <v>50</v>
      </c>
    </row>
    <row r="323" spans="1:2" x14ac:dyDescent="0.2">
      <c r="A323" s="53" t="s">
        <v>51</v>
      </c>
      <c r="B323" s="53" t="s">
        <v>51</v>
      </c>
    </row>
    <row r="324" spans="1:2" x14ac:dyDescent="0.2">
      <c r="A324" s="53" t="s">
        <v>34</v>
      </c>
      <c r="B324" s="53" t="s">
        <v>34</v>
      </c>
    </row>
    <row r="325" spans="1:2" x14ac:dyDescent="0.2">
      <c r="A325" s="53" t="s">
        <v>35</v>
      </c>
      <c r="B325" s="3" t="s">
        <v>35</v>
      </c>
    </row>
    <row r="326" spans="1:2" x14ac:dyDescent="0.2">
      <c r="A326" s="53" t="s">
        <v>52</v>
      </c>
      <c r="B326" s="53" t="s">
        <v>52</v>
      </c>
    </row>
    <row r="327" spans="1:2" x14ac:dyDescent="0.2">
      <c r="A327" s="53" t="s">
        <v>53</v>
      </c>
      <c r="B327" s="53" t="s">
        <v>53</v>
      </c>
    </row>
    <row r="328" spans="1:2" x14ac:dyDescent="0.2">
      <c r="A328" s="53" t="s">
        <v>54</v>
      </c>
      <c r="B328" s="53" t="s">
        <v>54</v>
      </c>
    </row>
    <row r="329" spans="1:2" x14ac:dyDescent="0.2">
      <c r="A329" s="53" t="s">
        <v>55</v>
      </c>
      <c r="B329" s="53" t="s">
        <v>55</v>
      </c>
    </row>
    <row r="330" spans="1:2" x14ac:dyDescent="0.2">
      <c r="A330" s="53" t="s">
        <v>56</v>
      </c>
      <c r="B330" s="53" t="s">
        <v>56</v>
      </c>
    </row>
    <row r="331" spans="1:2" x14ac:dyDescent="0.2">
      <c r="A331" s="53" t="s">
        <v>57</v>
      </c>
      <c r="B331" s="3" t="s">
        <v>57</v>
      </c>
    </row>
    <row r="332" spans="1:2" x14ac:dyDescent="0.2">
      <c r="A332" s="53" t="s">
        <v>58</v>
      </c>
      <c r="B332" s="53" t="s">
        <v>58</v>
      </c>
    </row>
    <row r="333" spans="1:2" x14ac:dyDescent="0.2">
      <c r="A333" s="53" t="s">
        <v>59</v>
      </c>
      <c r="B333" s="53" t="s">
        <v>59</v>
      </c>
    </row>
    <row r="334" spans="1:2" x14ac:dyDescent="0.2">
      <c r="A334" s="53" t="s">
        <v>60</v>
      </c>
      <c r="B334" s="53" t="s">
        <v>60</v>
      </c>
    </row>
    <row r="335" spans="1:2" x14ac:dyDescent="0.2">
      <c r="A335" s="53" t="s">
        <v>61</v>
      </c>
      <c r="B335" s="53" t="s">
        <v>61</v>
      </c>
    </row>
    <row r="336" spans="1:2" x14ac:dyDescent="0.2">
      <c r="A336" s="53" t="s">
        <v>62</v>
      </c>
      <c r="B336" s="53" t="s">
        <v>62</v>
      </c>
    </row>
    <row r="337" spans="1:2" x14ac:dyDescent="0.2">
      <c r="A337" s="53" t="s">
        <v>63</v>
      </c>
      <c r="B337" s="53" t="s">
        <v>63</v>
      </c>
    </row>
    <row r="338" spans="1:2" x14ac:dyDescent="0.2">
      <c r="A338" s="53" t="s">
        <v>64</v>
      </c>
      <c r="B338" s="3" t="s">
        <v>64</v>
      </c>
    </row>
    <row r="339" spans="1:2" x14ac:dyDescent="0.2">
      <c r="A339" s="53" t="s">
        <v>65</v>
      </c>
      <c r="B339" s="53" t="s">
        <v>65</v>
      </c>
    </row>
    <row r="340" spans="1:2" x14ac:dyDescent="0.2">
      <c r="A340" s="53" t="s">
        <v>66</v>
      </c>
      <c r="B340" s="53" t="s">
        <v>66</v>
      </c>
    </row>
    <row r="341" spans="1:2" x14ac:dyDescent="0.2">
      <c r="A341" s="53" t="s">
        <v>67</v>
      </c>
      <c r="B341" s="53" t="s">
        <v>67</v>
      </c>
    </row>
    <row r="342" spans="1:2" x14ac:dyDescent="0.2">
      <c r="A342" s="53" t="s">
        <v>68</v>
      </c>
      <c r="B342" s="53" t="s">
        <v>68</v>
      </c>
    </row>
    <row r="343" spans="1:2" x14ac:dyDescent="0.2">
      <c r="A343" s="53" t="s">
        <v>69</v>
      </c>
      <c r="B343" s="53" t="s">
        <v>69</v>
      </c>
    </row>
    <row r="344" spans="1:2" x14ac:dyDescent="0.2">
      <c r="A344" s="53" t="s">
        <v>70</v>
      </c>
      <c r="B344" s="53" t="s">
        <v>70</v>
      </c>
    </row>
    <row r="345" spans="1:2" x14ac:dyDescent="0.2">
      <c r="A345" s="53" t="s">
        <v>71</v>
      </c>
      <c r="B345" s="53" t="s">
        <v>71</v>
      </c>
    </row>
    <row r="346" spans="1:2" x14ac:dyDescent="0.2">
      <c r="A346" s="53" t="s">
        <v>72</v>
      </c>
      <c r="B346" s="53" t="s">
        <v>72</v>
      </c>
    </row>
    <row r="347" spans="1:2" x14ac:dyDescent="0.2">
      <c r="A347" s="53" t="s">
        <v>73</v>
      </c>
      <c r="B347" s="3" t="s">
        <v>73</v>
      </c>
    </row>
    <row r="348" spans="1:2" x14ac:dyDescent="0.2">
      <c r="A348" s="53" t="s">
        <v>74</v>
      </c>
      <c r="B348" s="3" t="s">
        <v>74</v>
      </c>
    </row>
    <row r="349" spans="1:2" x14ac:dyDescent="0.2">
      <c r="A349" s="53" t="s">
        <v>75</v>
      </c>
      <c r="B349" s="53" t="s">
        <v>75</v>
      </c>
    </row>
    <row r="350" spans="1:2" x14ac:dyDescent="0.2">
      <c r="A350" s="53" t="s">
        <v>76</v>
      </c>
      <c r="B350" s="3" t="s">
        <v>76</v>
      </c>
    </row>
    <row r="351" spans="1:2" x14ac:dyDescent="0.2">
      <c r="A351" s="53" t="s">
        <v>77</v>
      </c>
      <c r="B351" s="53" t="s">
        <v>77</v>
      </c>
    </row>
    <row r="352" spans="1:2" x14ac:dyDescent="0.2">
      <c r="A352" s="53" t="s">
        <v>78</v>
      </c>
      <c r="B352" s="53" t="s">
        <v>78</v>
      </c>
    </row>
    <row r="353" spans="1:2" x14ac:dyDescent="0.2">
      <c r="A353" s="53" t="s">
        <v>79</v>
      </c>
      <c r="B353" s="3" t="s">
        <v>79</v>
      </c>
    </row>
    <row r="354" spans="1:2" x14ac:dyDescent="0.2">
      <c r="A354" s="53" t="s">
        <v>80</v>
      </c>
      <c r="B354" s="3" t="s">
        <v>80</v>
      </c>
    </row>
    <row r="355" spans="1:2" x14ac:dyDescent="0.2">
      <c r="A355" s="53" t="s">
        <v>81</v>
      </c>
      <c r="B355" s="53" t="s">
        <v>81</v>
      </c>
    </row>
    <row r="356" spans="1:2" x14ac:dyDescent="0.2">
      <c r="A356" s="53" t="s">
        <v>82</v>
      </c>
      <c r="B356" s="53" t="s">
        <v>82</v>
      </c>
    </row>
    <row r="357" spans="1:2" x14ac:dyDescent="0.2">
      <c r="A357" s="53" t="s">
        <v>83</v>
      </c>
      <c r="B357" s="53" t="s">
        <v>83</v>
      </c>
    </row>
    <row r="358" spans="1:2" x14ac:dyDescent="0.2">
      <c r="A358" s="53" t="s">
        <v>84</v>
      </c>
      <c r="B358" s="53" t="s">
        <v>84</v>
      </c>
    </row>
    <row r="359" spans="1:2" x14ac:dyDescent="0.2">
      <c r="A359" s="53" t="s">
        <v>85</v>
      </c>
      <c r="B359" s="3" t="s">
        <v>85</v>
      </c>
    </row>
    <row r="360" spans="1:2" x14ac:dyDescent="0.2">
      <c r="A360" s="53" t="s">
        <v>86</v>
      </c>
      <c r="B360" s="3" t="s">
        <v>86</v>
      </c>
    </row>
    <row r="361" spans="1:2" x14ac:dyDescent="0.2">
      <c r="A361" s="53" t="s">
        <v>87</v>
      </c>
      <c r="B361" s="53" t="s">
        <v>87</v>
      </c>
    </row>
    <row r="362" spans="1:2" x14ac:dyDescent="0.2">
      <c r="A362" s="53" t="s">
        <v>88</v>
      </c>
      <c r="B362" s="53" t="s">
        <v>88</v>
      </c>
    </row>
    <row r="363" spans="1:2" x14ac:dyDescent="0.2">
      <c r="A363" s="53" t="s">
        <v>89</v>
      </c>
      <c r="B363" s="53" t="s">
        <v>89</v>
      </c>
    </row>
    <row r="364" spans="1:2" x14ac:dyDescent="0.2">
      <c r="A364" s="53" t="s">
        <v>90</v>
      </c>
      <c r="B364" s="3" t="s">
        <v>90</v>
      </c>
    </row>
    <row r="365" spans="1:2" x14ac:dyDescent="0.2">
      <c r="A365" s="53" t="s">
        <v>91</v>
      </c>
      <c r="B365" s="3" t="s">
        <v>91</v>
      </c>
    </row>
    <row r="366" spans="1:2" x14ac:dyDescent="0.2">
      <c r="A366" s="53" t="s">
        <v>92</v>
      </c>
      <c r="B366" s="3" t="s">
        <v>92</v>
      </c>
    </row>
    <row r="367" spans="1:2" x14ac:dyDescent="0.2">
      <c r="A367" s="53" t="s">
        <v>93</v>
      </c>
      <c r="B367" s="3" t="s">
        <v>93</v>
      </c>
    </row>
    <row r="368" spans="1:2" x14ac:dyDescent="0.2">
      <c r="A368" s="53" t="s">
        <v>94</v>
      </c>
      <c r="B368" s="53" t="s">
        <v>94</v>
      </c>
    </row>
    <row r="369" spans="1:2" x14ac:dyDescent="0.2">
      <c r="A369" s="53" t="s">
        <v>95</v>
      </c>
      <c r="B369" s="3" t="s">
        <v>95</v>
      </c>
    </row>
    <row r="370" spans="1:2" x14ac:dyDescent="0.2">
      <c r="A370" s="53" t="s">
        <v>96</v>
      </c>
      <c r="B370" s="3" t="s">
        <v>96</v>
      </c>
    </row>
    <row r="371" spans="1:2" x14ac:dyDescent="0.2">
      <c r="A371" s="53" t="s">
        <v>97</v>
      </c>
      <c r="B371" s="53" t="s">
        <v>97</v>
      </c>
    </row>
    <row r="372" spans="1:2" x14ac:dyDescent="0.2">
      <c r="A372" s="53" t="s">
        <v>98</v>
      </c>
      <c r="B372" s="3" t="s">
        <v>98</v>
      </c>
    </row>
    <row r="373" spans="1:2" x14ac:dyDescent="0.2">
      <c r="A373" s="53" t="s">
        <v>99</v>
      </c>
      <c r="B373" s="3" t="s">
        <v>99</v>
      </c>
    </row>
    <row r="374" spans="1:2" x14ac:dyDescent="0.2">
      <c r="A374" s="53" t="s">
        <v>100</v>
      </c>
      <c r="B374" s="3" t="s">
        <v>100</v>
      </c>
    </row>
    <row r="375" spans="1:2" x14ac:dyDescent="0.2">
      <c r="A375" s="53" t="s">
        <v>101</v>
      </c>
      <c r="B375" s="53" t="s">
        <v>101</v>
      </c>
    </row>
    <row r="376" spans="1:2" x14ac:dyDescent="0.2">
      <c r="A376" s="53" t="s">
        <v>102</v>
      </c>
      <c r="B376" s="3" t="s">
        <v>102</v>
      </c>
    </row>
    <row r="377" spans="1:2" x14ac:dyDescent="0.2">
      <c r="A377" s="53" t="s">
        <v>103</v>
      </c>
      <c r="B377" s="53" t="s">
        <v>103</v>
      </c>
    </row>
    <row r="378" spans="1:2" x14ac:dyDescent="0.2">
      <c r="A378" s="53" t="s">
        <v>104</v>
      </c>
      <c r="B378" s="53" t="s">
        <v>104</v>
      </c>
    </row>
    <row r="379" spans="1:2" x14ac:dyDescent="0.2">
      <c r="A379" s="53" t="s">
        <v>105</v>
      </c>
      <c r="B379" s="3" t="s">
        <v>105</v>
      </c>
    </row>
    <row r="380" spans="1:2" x14ac:dyDescent="0.2">
      <c r="A380" s="53" t="s">
        <v>106</v>
      </c>
      <c r="B380" s="53" t="s">
        <v>106</v>
      </c>
    </row>
    <row r="381" spans="1:2" x14ac:dyDescent="0.2">
      <c r="A381" s="53" t="s">
        <v>107</v>
      </c>
      <c r="B381" s="3" t="s">
        <v>107</v>
      </c>
    </row>
    <row r="382" spans="1:2" x14ac:dyDescent="0.2">
      <c r="A382" s="53" t="s">
        <v>108</v>
      </c>
      <c r="B382" s="3" t="s">
        <v>108</v>
      </c>
    </row>
    <row r="383" spans="1:2" x14ac:dyDescent="0.2">
      <c r="A383" s="53" t="s">
        <v>109</v>
      </c>
      <c r="B383" s="3" t="s">
        <v>109</v>
      </c>
    </row>
    <row r="384" spans="1:2" x14ac:dyDescent="0.2">
      <c r="A384" s="53" t="s">
        <v>110</v>
      </c>
      <c r="B384" s="53" t="s">
        <v>110</v>
      </c>
    </row>
    <row r="385" spans="1:2" x14ac:dyDescent="0.2">
      <c r="A385" s="53" t="s">
        <v>111</v>
      </c>
      <c r="B385" s="53" t="s">
        <v>111</v>
      </c>
    </row>
    <row r="386" spans="1:2" x14ac:dyDescent="0.2">
      <c r="A386" s="53" t="s">
        <v>112</v>
      </c>
      <c r="B386" s="53" t="s">
        <v>112</v>
      </c>
    </row>
    <row r="387" spans="1:2" x14ac:dyDescent="0.2">
      <c r="A387" s="53" t="s">
        <v>113</v>
      </c>
      <c r="B387" s="53" t="s">
        <v>113</v>
      </c>
    </row>
    <row r="388" spans="1:2" x14ac:dyDescent="0.2">
      <c r="A388" s="53" t="s">
        <v>114</v>
      </c>
      <c r="B388" s="53" t="s">
        <v>114</v>
      </c>
    </row>
    <row r="389" spans="1:2" x14ac:dyDescent="0.2">
      <c r="A389" s="53" t="s">
        <v>115</v>
      </c>
      <c r="B389" s="53" t="s">
        <v>115</v>
      </c>
    </row>
    <row r="390" spans="1:2" x14ac:dyDescent="0.2">
      <c r="A390" s="53" t="s">
        <v>116</v>
      </c>
      <c r="B390" s="53" t="s">
        <v>116</v>
      </c>
    </row>
    <row r="391" spans="1:2" x14ac:dyDescent="0.2">
      <c r="A391" s="53" t="s">
        <v>117</v>
      </c>
      <c r="B391" s="53" t="s">
        <v>117</v>
      </c>
    </row>
    <row r="392" spans="1:2" x14ac:dyDescent="0.2">
      <c r="A392" s="53" t="s">
        <v>118</v>
      </c>
      <c r="B392" s="53" t="s">
        <v>118</v>
      </c>
    </row>
    <row r="393" spans="1:2" x14ac:dyDescent="0.2">
      <c r="A393" s="53" t="s">
        <v>119</v>
      </c>
      <c r="B393" s="53" t="s">
        <v>119</v>
      </c>
    </row>
    <row r="394" spans="1:2" x14ac:dyDescent="0.2">
      <c r="A394" s="53" t="s">
        <v>120</v>
      </c>
      <c r="B394" s="3" t="s">
        <v>120</v>
      </c>
    </row>
    <row r="395" spans="1:2" x14ac:dyDescent="0.2">
      <c r="A395" s="53" t="s">
        <v>121</v>
      </c>
      <c r="B395" s="3" t="s">
        <v>121</v>
      </c>
    </row>
    <row r="396" spans="1:2" x14ac:dyDescent="0.2">
      <c r="A396" s="53" t="s">
        <v>122</v>
      </c>
      <c r="B396" s="53" t="s">
        <v>122</v>
      </c>
    </row>
    <row r="397" spans="1:2" x14ac:dyDescent="0.2">
      <c r="A397" s="53" t="s">
        <v>123</v>
      </c>
      <c r="B397" s="53" t="s">
        <v>123</v>
      </c>
    </row>
    <row r="398" spans="1:2" x14ac:dyDescent="0.2">
      <c r="A398" s="53" t="s">
        <v>124</v>
      </c>
      <c r="B398" s="53" t="s">
        <v>124</v>
      </c>
    </row>
    <row r="399" spans="1:2" x14ac:dyDescent="0.2">
      <c r="A399" s="53" t="s">
        <v>125</v>
      </c>
      <c r="B399" s="53" t="s">
        <v>125</v>
      </c>
    </row>
    <row r="400" spans="1:2" x14ac:dyDescent="0.2">
      <c r="A400" s="53" t="s">
        <v>126</v>
      </c>
      <c r="B400" s="53" t="s">
        <v>126</v>
      </c>
    </row>
    <row r="401" spans="1:2" x14ac:dyDescent="0.2">
      <c r="A401" s="53" t="s">
        <v>127</v>
      </c>
      <c r="B401" s="53" t="s">
        <v>127</v>
      </c>
    </row>
    <row r="402" spans="1:2" x14ac:dyDescent="0.2">
      <c r="A402" s="53" t="s">
        <v>128</v>
      </c>
      <c r="B402" s="53" t="s">
        <v>128</v>
      </c>
    </row>
    <row r="403" spans="1:2" x14ac:dyDescent="0.2">
      <c r="A403" s="53" t="s">
        <v>129</v>
      </c>
      <c r="B403" s="53" t="s">
        <v>129</v>
      </c>
    </row>
    <row r="404" spans="1:2" x14ac:dyDescent="0.2">
      <c r="A404" s="53" t="s">
        <v>130</v>
      </c>
      <c r="B404" s="53" t="s">
        <v>130</v>
      </c>
    </row>
    <row r="405" spans="1:2" x14ac:dyDescent="0.2">
      <c r="A405" s="53" t="s">
        <v>131</v>
      </c>
      <c r="B405" s="53" t="s">
        <v>131</v>
      </c>
    </row>
    <row r="406" spans="1:2" x14ac:dyDescent="0.2">
      <c r="A406" s="53" t="s">
        <v>132</v>
      </c>
      <c r="B406" s="53" t="s">
        <v>132</v>
      </c>
    </row>
    <row r="407" spans="1:2" x14ac:dyDescent="0.2">
      <c r="A407" s="53" t="s">
        <v>133</v>
      </c>
      <c r="B407" s="53" t="s">
        <v>133</v>
      </c>
    </row>
    <row r="408" spans="1:2" x14ac:dyDescent="0.2">
      <c r="A408" s="53" t="s">
        <v>134</v>
      </c>
      <c r="B408" s="53" t="s">
        <v>134</v>
      </c>
    </row>
    <row r="409" spans="1:2" x14ac:dyDescent="0.2">
      <c r="A409" s="53" t="s">
        <v>135</v>
      </c>
      <c r="B409" s="53" t="s">
        <v>135</v>
      </c>
    </row>
    <row r="410" spans="1:2" x14ac:dyDescent="0.2">
      <c r="A410" s="53" t="s">
        <v>136</v>
      </c>
      <c r="B410" s="53" t="s">
        <v>136</v>
      </c>
    </row>
    <row r="411" spans="1:2" x14ac:dyDescent="0.2">
      <c r="A411" s="53" t="s">
        <v>137</v>
      </c>
      <c r="B411" s="53" t="s">
        <v>137</v>
      </c>
    </row>
    <row r="412" spans="1:2" x14ac:dyDescent="0.2">
      <c r="A412" s="53" t="s">
        <v>138</v>
      </c>
      <c r="B412" s="3" t="s">
        <v>138</v>
      </c>
    </row>
    <row r="413" spans="1:2" x14ac:dyDescent="0.2">
      <c r="A413" s="53" t="s">
        <v>139</v>
      </c>
      <c r="B413" s="3" t="s">
        <v>139</v>
      </c>
    </row>
    <row r="414" spans="1:2" x14ac:dyDescent="0.2">
      <c r="A414" s="53" t="s">
        <v>140</v>
      </c>
      <c r="B414" s="3" t="s">
        <v>140</v>
      </c>
    </row>
    <row r="415" spans="1:2" x14ac:dyDescent="0.2">
      <c r="A415" s="53" t="s">
        <v>141</v>
      </c>
      <c r="B415" s="53" t="s">
        <v>141</v>
      </c>
    </row>
    <row r="416" spans="1:2" x14ac:dyDescent="0.2">
      <c r="A416" s="53" t="s">
        <v>142</v>
      </c>
      <c r="B416" s="3" t="s">
        <v>142</v>
      </c>
    </row>
    <row r="417" spans="1:2" x14ac:dyDescent="0.2">
      <c r="A417" s="53" t="s">
        <v>143</v>
      </c>
      <c r="B417" s="53" t="s">
        <v>143</v>
      </c>
    </row>
    <row r="418" spans="1:2" x14ac:dyDescent="0.2">
      <c r="A418" s="53" t="s">
        <v>144</v>
      </c>
      <c r="B418" s="3" t="s">
        <v>144</v>
      </c>
    </row>
    <row r="419" spans="1:2" x14ac:dyDescent="0.2">
      <c r="A419" s="53" t="s">
        <v>145</v>
      </c>
      <c r="B419" s="53" t="s">
        <v>145</v>
      </c>
    </row>
  </sheetData>
  <sheetProtection algorithmName="SHA-512" hashValue="O3jINmghi+xaw86MKA3iM+mzAeWcADu9fJlTLli2OGq/YK+UV7q5NYL40Nj3g3vLDtdPRY0YG275Sja8/9YbuA==" saltValue="0443MRIxPrNmA9+ykqsD8g==" spinCount="100000" sheet="1" selectLockedCells="1" selectUnlockedCells="1"/>
  <sortState xmlns:xlrd2="http://schemas.microsoft.com/office/spreadsheetml/2017/richdata2" ref="B300:B419">
    <sortCondition ref="B300:B419"/>
  </sortState>
  <phoneticPr fontId="1" type="noConversion"/>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50"/>
  <sheetViews>
    <sheetView workbookViewId="0">
      <selection activeCell="N4" sqref="N4"/>
    </sheetView>
  </sheetViews>
  <sheetFormatPr defaultRowHeight="12.75" x14ac:dyDescent="0.2"/>
  <cols>
    <col min="3" max="3" width="5.42578125" customWidth="1"/>
    <col min="6" max="6" width="9.7109375" customWidth="1"/>
    <col min="8" max="8" width="5.42578125" customWidth="1"/>
    <col min="10" max="10" width="5" customWidth="1"/>
    <col min="11" max="11" width="10.42578125" customWidth="1"/>
  </cols>
  <sheetData>
    <row r="1" spans="1:11" ht="15.75" customHeight="1" x14ac:dyDescent="0.25">
      <c r="A1" s="535" t="s">
        <v>337</v>
      </c>
      <c r="B1" s="535"/>
      <c r="C1" s="535"/>
      <c r="D1" s="535"/>
      <c r="E1" s="535"/>
      <c r="F1" s="535"/>
      <c r="G1" s="535"/>
      <c r="H1" s="535"/>
      <c r="I1" s="535"/>
      <c r="J1" s="535"/>
      <c r="K1" s="535"/>
    </row>
    <row r="2" spans="1:11" ht="15.75" customHeight="1" x14ac:dyDescent="0.25">
      <c r="A2" s="535" t="s">
        <v>338</v>
      </c>
      <c r="B2" s="540"/>
      <c r="C2" s="540"/>
      <c r="D2" s="540"/>
      <c r="E2" s="540"/>
      <c r="F2" s="540"/>
      <c r="G2" s="540"/>
      <c r="H2" s="540"/>
      <c r="I2" s="540"/>
      <c r="J2" s="540"/>
      <c r="K2" s="540"/>
    </row>
    <row r="3" spans="1:11" ht="6.75" customHeight="1" x14ac:dyDescent="0.2">
      <c r="A3" s="145"/>
      <c r="B3" s="145"/>
      <c r="C3" s="145"/>
      <c r="D3" s="145"/>
      <c r="E3" s="145"/>
      <c r="F3" s="145"/>
      <c r="G3" s="145"/>
      <c r="H3" s="145"/>
      <c r="I3" s="145"/>
      <c r="J3" s="145"/>
      <c r="K3" s="145"/>
    </row>
    <row r="4" spans="1:11" ht="15.75" customHeight="1" x14ac:dyDescent="0.25">
      <c r="A4" s="535" t="str">
        <f>IF('BSSC Project Info'!A9="GRANT-IN-AID","BSSC COMPETITIVE GRANT-IN-AID PROJECT REPORT",IF('BSSC Project Info'!A9="SKILLS TRAINING INVESTMENT CREDIT","BSSC SKILLS TRAINING INVESTMENT CREDIT PROJECT REPORT",""))</f>
        <v/>
      </c>
      <c r="B4" s="535"/>
      <c r="C4" s="535"/>
      <c r="D4" s="535"/>
      <c r="E4" s="535"/>
      <c r="F4" s="535"/>
      <c r="G4" s="535"/>
      <c r="H4" s="535"/>
      <c r="I4" s="535"/>
      <c r="J4" s="535"/>
      <c r="K4" s="535"/>
    </row>
    <row r="5" spans="1:11" ht="12.75" customHeight="1" x14ac:dyDescent="0.2">
      <c r="A5" s="145"/>
      <c r="B5" s="145"/>
      <c r="C5" s="145"/>
      <c r="D5" s="145"/>
      <c r="E5" s="145"/>
      <c r="F5" s="145"/>
      <c r="G5" s="145"/>
      <c r="H5" s="145"/>
      <c r="I5" s="145"/>
      <c r="J5" s="145"/>
      <c r="K5" s="145"/>
    </row>
    <row r="6" spans="1:11" ht="15.75" customHeight="1" x14ac:dyDescent="0.25">
      <c r="A6" s="532" t="s">
        <v>5</v>
      </c>
      <c r="B6" s="532"/>
      <c r="C6" s="532"/>
      <c r="D6" s="539"/>
      <c r="E6" s="539"/>
      <c r="F6" s="539"/>
      <c r="G6" s="145"/>
      <c r="H6" s="145"/>
      <c r="I6" s="145"/>
      <c r="J6" s="145"/>
      <c r="K6" s="145"/>
    </row>
    <row r="7" spans="1:11" ht="11.1" customHeight="1" x14ac:dyDescent="0.2">
      <c r="A7" s="145"/>
      <c r="B7" s="145"/>
      <c r="C7" s="145"/>
      <c r="D7" s="145"/>
      <c r="E7" s="145"/>
      <c r="F7" s="145"/>
      <c r="G7" s="145"/>
      <c r="H7" s="145"/>
      <c r="I7" s="145"/>
      <c r="J7" s="145"/>
      <c r="K7" s="145"/>
    </row>
    <row r="8" spans="1:11" ht="15.75" customHeight="1" x14ac:dyDescent="0.25">
      <c r="A8" s="532" t="s">
        <v>339</v>
      </c>
      <c r="B8" s="532"/>
      <c r="C8" s="532"/>
      <c r="D8" s="542" t="str">
        <f>IF('BSSC Project Info'!A11="","",'BSSC Project Info'!A11)</f>
        <v/>
      </c>
      <c r="E8" s="542"/>
      <c r="F8" s="542"/>
      <c r="G8" s="542"/>
      <c r="H8" s="542"/>
      <c r="I8" s="542"/>
      <c r="J8" s="542"/>
      <c r="K8" s="542"/>
    </row>
    <row r="9" spans="1:11" ht="11.1" customHeight="1" x14ac:dyDescent="0.2">
      <c r="A9" s="145"/>
      <c r="B9" s="145"/>
      <c r="C9" s="145"/>
      <c r="D9" s="145"/>
      <c r="E9" s="145"/>
      <c r="F9" s="145"/>
      <c r="G9" s="145"/>
      <c r="H9" s="145"/>
      <c r="I9" s="145"/>
      <c r="J9" s="145"/>
      <c r="K9" s="145"/>
    </row>
    <row r="10" spans="1:11" ht="15.75" customHeight="1" x14ac:dyDescent="0.25">
      <c r="A10" s="532" t="s">
        <v>340</v>
      </c>
      <c r="B10" s="532"/>
      <c r="C10" s="532"/>
      <c r="D10" s="543" t="str">
        <f>IF('BSSC Project Info'!E14="","",'BSSC Project Info'!E14)</f>
        <v/>
      </c>
      <c r="E10" s="543"/>
      <c r="F10" s="543"/>
      <c r="G10" s="538" t="s">
        <v>354</v>
      </c>
      <c r="H10" s="541"/>
      <c r="I10" s="542" t="str">
        <f>IF('BSSC Project Info'!A20="","",'BSSC Project Info'!A20)</f>
        <v/>
      </c>
      <c r="J10" s="542"/>
      <c r="K10" s="542"/>
    </row>
    <row r="11" spans="1:11" ht="11.1" customHeight="1" x14ac:dyDescent="0.2">
      <c r="A11" s="145"/>
      <c r="B11" s="145"/>
      <c r="C11" s="145"/>
      <c r="D11" s="145"/>
      <c r="E11" s="145"/>
      <c r="F11" s="145"/>
      <c r="G11" s="145"/>
      <c r="H11" s="145"/>
      <c r="I11" s="145"/>
      <c r="J11" s="145"/>
      <c r="K11" s="145"/>
    </row>
    <row r="12" spans="1:11" ht="15.75" customHeight="1" x14ac:dyDescent="0.25">
      <c r="A12" s="532" t="s">
        <v>341</v>
      </c>
      <c r="B12" s="532"/>
      <c r="C12" s="532"/>
      <c r="D12" s="533" t="str">
        <f>IF('BSSC Project Info'!A57="","",'BSSC Project Info'!A57)</f>
        <v/>
      </c>
      <c r="E12" s="533"/>
      <c r="F12" s="533"/>
      <c r="G12" s="538" t="s">
        <v>355</v>
      </c>
      <c r="H12" s="538"/>
      <c r="I12" s="536"/>
      <c r="J12" s="537"/>
      <c r="K12" s="537"/>
    </row>
    <row r="13" spans="1:11" ht="12.75" customHeight="1" x14ac:dyDescent="0.2">
      <c r="A13" s="145"/>
      <c r="B13" s="145"/>
      <c r="C13" s="145"/>
      <c r="D13" s="533"/>
      <c r="E13" s="533"/>
      <c r="F13" s="533"/>
      <c r="G13" s="145"/>
      <c r="H13" s="145"/>
      <c r="I13" s="145"/>
      <c r="J13" s="145"/>
      <c r="K13" s="145"/>
    </row>
    <row r="14" spans="1:11" ht="15.75" customHeight="1" x14ac:dyDescent="0.25">
      <c r="A14" s="532" t="s">
        <v>342</v>
      </c>
      <c r="B14" s="532"/>
      <c r="C14" s="532"/>
      <c r="D14" s="536"/>
      <c r="E14" s="537"/>
      <c r="F14" s="537"/>
      <c r="G14" s="538" t="s">
        <v>430</v>
      </c>
      <c r="H14" s="538"/>
      <c r="I14" s="536"/>
      <c r="J14" s="537"/>
      <c r="K14" s="537"/>
    </row>
    <row r="15" spans="1:11" ht="11.1" customHeight="1" x14ac:dyDescent="0.2">
      <c r="A15" s="145"/>
      <c r="B15" s="145"/>
      <c r="C15" s="145"/>
      <c r="D15" s="145"/>
      <c r="E15" s="145"/>
      <c r="F15" s="145"/>
      <c r="G15" s="145"/>
      <c r="H15" s="145"/>
      <c r="I15" s="145"/>
      <c r="J15" s="145"/>
      <c r="K15" s="145"/>
    </row>
    <row r="16" spans="1:11" ht="15.75" customHeight="1" x14ac:dyDescent="0.25">
      <c r="A16" s="532" t="s">
        <v>343</v>
      </c>
      <c r="B16" s="532"/>
      <c r="C16" s="532"/>
      <c r="D16" s="146"/>
      <c r="E16" s="146"/>
      <c r="F16" s="146"/>
      <c r="G16" s="146"/>
      <c r="H16" s="146"/>
      <c r="I16" s="146"/>
      <c r="J16" s="146"/>
      <c r="K16" s="146"/>
    </row>
    <row r="17" spans="1:11" ht="11.1" customHeight="1" x14ac:dyDescent="0.2">
      <c r="A17" s="145"/>
      <c r="B17" s="145"/>
      <c r="C17" s="145"/>
      <c r="D17" s="146"/>
      <c r="E17" s="146"/>
      <c r="F17" s="146"/>
      <c r="G17" s="146"/>
      <c r="H17" s="146"/>
      <c r="I17" s="146"/>
      <c r="J17" s="146"/>
      <c r="K17" s="146"/>
    </row>
    <row r="18" spans="1:11" ht="12.75" customHeight="1" x14ac:dyDescent="0.2">
      <c r="A18" s="531" t="str">
        <f>IF('Training Plan'!A15="","",'Training Plan'!A15)</f>
        <v/>
      </c>
      <c r="B18" s="531"/>
      <c r="C18" s="531"/>
      <c r="D18" s="531"/>
      <c r="E18" s="531"/>
      <c r="F18" s="531"/>
      <c r="G18" s="531"/>
      <c r="H18" s="531"/>
      <c r="I18" s="531"/>
      <c r="J18" s="531"/>
      <c r="K18" s="531"/>
    </row>
    <row r="19" spans="1:11" ht="12.75" customHeight="1" x14ac:dyDescent="0.2">
      <c r="A19" s="531"/>
      <c r="B19" s="531"/>
      <c r="C19" s="531"/>
      <c r="D19" s="531"/>
      <c r="E19" s="531"/>
      <c r="F19" s="531"/>
      <c r="G19" s="531"/>
      <c r="H19" s="531"/>
      <c r="I19" s="531"/>
      <c r="J19" s="531"/>
      <c r="K19" s="531"/>
    </row>
    <row r="20" spans="1:11" ht="12.75" customHeight="1" x14ac:dyDescent="0.2">
      <c r="A20" s="531"/>
      <c r="B20" s="531"/>
      <c r="C20" s="531"/>
      <c r="D20" s="531"/>
      <c r="E20" s="531"/>
      <c r="F20" s="531"/>
      <c r="G20" s="531"/>
      <c r="H20" s="531"/>
      <c r="I20" s="531"/>
      <c r="J20" s="531"/>
      <c r="K20" s="531"/>
    </row>
    <row r="21" spans="1:11" ht="12.75" customHeight="1" x14ac:dyDescent="0.2">
      <c r="A21" s="531"/>
      <c r="B21" s="531"/>
      <c r="C21" s="531"/>
      <c r="D21" s="531"/>
      <c r="E21" s="531"/>
      <c r="F21" s="531"/>
      <c r="G21" s="531"/>
      <c r="H21" s="531"/>
      <c r="I21" s="531"/>
      <c r="J21" s="531"/>
      <c r="K21" s="531"/>
    </row>
    <row r="22" spans="1:11" ht="12.75" customHeight="1" x14ac:dyDescent="0.2">
      <c r="A22" s="531"/>
      <c r="B22" s="531"/>
      <c r="C22" s="531"/>
      <c r="D22" s="531"/>
      <c r="E22" s="531"/>
      <c r="F22" s="531"/>
      <c r="G22" s="531"/>
      <c r="H22" s="531"/>
      <c r="I22" s="531"/>
      <c r="J22" s="531"/>
      <c r="K22" s="531"/>
    </row>
    <row r="23" spans="1:11" ht="12.75" customHeight="1" x14ac:dyDescent="0.2">
      <c r="A23" s="531"/>
      <c r="B23" s="531"/>
      <c r="C23" s="531"/>
      <c r="D23" s="531"/>
      <c r="E23" s="531"/>
      <c r="F23" s="531"/>
      <c r="G23" s="531"/>
      <c r="H23" s="531"/>
      <c r="I23" s="531"/>
      <c r="J23" s="531"/>
      <c r="K23" s="531"/>
    </row>
    <row r="24" spans="1:11" ht="12.75" customHeight="1" x14ac:dyDescent="0.2">
      <c r="A24" s="531"/>
      <c r="B24" s="531"/>
      <c r="C24" s="531"/>
      <c r="D24" s="531"/>
      <c r="E24" s="531"/>
      <c r="F24" s="531"/>
      <c r="G24" s="531"/>
      <c r="H24" s="531"/>
      <c r="I24" s="531"/>
      <c r="J24" s="531"/>
      <c r="K24" s="531"/>
    </row>
    <row r="25" spans="1:11" ht="12.75" customHeight="1" x14ac:dyDescent="0.2">
      <c r="A25" s="531"/>
      <c r="B25" s="531"/>
      <c r="C25" s="531"/>
      <c r="D25" s="531"/>
      <c r="E25" s="531"/>
      <c r="F25" s="531"/>
      <c r="G25" s="531"/>
      <c r="H25" s="531"/>
      <c r="I25" s="531"/>
      <c r="J25" s="531"/>
      <c r="K25" s="531"/>
    </row>
    <row r="26" spans="1:11" ht="12.75" customHeight="1" x14ac:dyDescent="0.2">
      <c r="A26" s="531"/>
      <c r="B26" s="531"/>
      <c r="C26" s="531"/>
      <c r="D26" s="531"/>
      <c r="E26" s="531"/>
      <c r="F26" s="531"/>
      <c r="G26" s="531"/>
      <c r="H26" s="531"/>
      <c r="I26" s="531"/>
      <c r="J26" s="531"/>
      <c r="K26" s="531"/>
    </row>
    <row r="27" spans="1:11" ht="12.75" customHeight="1" x14ac:dyDescent="0.2">
      <c r="A27" s="531"/>
      <c r="B27" s="531"/>
      <c r="C27" s="531"/>
      <c r="D27" s="531"/>
      <c r="E27" s="531"/>
      <c r="F27" s="531"/>
      <c r="G27" s="531"/>
      <c r="H27" s="531"/>
      <c r="I27" s="531"/>
      <c r="J27" s="531"/>
      <c r="K27" s="531"/>
    </row>
    <row r="28" spans="1:11" ht="11.1" customHeight="1" x14ac:dyDescent="0.2">
      <c r="A28" s="145"/>
      <c r="B28" s="145"/>
      <c r="C28" s="145"/>
      <c r="D28" s="145"/>
      <c r="E28" s="145"/>
      <c r="F28" s="145"/>
      <c r="G28" s="145"/>
      <c r="H28" s="145"/>
      <c r="I28" s="145"/>
      <c r="J28" s="145"/>
      <c r="K28" s="145"/>
    </row>
    <row r="29" spans="1:11" ht="15.75" customHeight="1" x14ac:dyDescent="0.25">
      <c r="A29" s="147" t="s">
        <v>344</v>
      </c>
      <c r="B29" s="145"/>
      <c r="C29" s="145"/>
      <c r="D29" s="145"/>
      <c r="E29" s="145"/>
      <c r="F29" s="145"/>
      <c r="G29" s="145"/>
      <c r="H29" s="145"/>
      <c r="I29" s="145"/>
      <c r="J29" s="145"/>
      <c r="K29" s="145"/>
    </row>
    <row r="30" spans="1:11" ht="12.75" customHeight="1" x14ac:dyDescent="0.2">
      <c r="A30" s="145"/>
      <c r="B30" s="145"/>
      <c r="C30" s="145"/>
      <c r="D30" s="145"/>
      <c r="E30" s="145"/>
      <c r="F30" s="511" t="s">
        <v>348</v>
      </c>
      <c r="G30" s="512"/>
      <c r="H30" s="513"/>
      <c r="I30" s="511" t="s">
        <v>370</v>
      </c>
      <c r="J30" s="514"/>
      <c r="K30" s="515"/>
    </row>
    <row r="31" spans="1:11" ht="12.75" customHeight="1" x14ac:dyDescent="0.2">
      <c r="A31" s="148" t="s">
        <v>345</v>
      </c>
      <c r="B31" s="145"/>
      <c r="C31" s="145"/>
      <c r="D31" s="145"/>
      <c r="E31" s="145"/>
      <c r="F31" s="529">
        <f>'Training Plan'!I34</f>
        <v>0</v>
      </c>
      <c r="G31" s="514"/>
      <c r="H31" s="515"/>
      <c r="I31" s="529">
        <f>F31/2</f>
        <v>0</v>
      </c>
      <c r="J31" s="514"/>
      <c r="K31" s="515"/>
    </row>
    <row r="32" spans="1:11" ht="12.75" customHeight="1" x14ac:dyDescent="0.2">
      <c r="A32" s="149" t="s">
        <v>346</v>
      </c>
      <c r="B32" s="145"/>
      <c r="C32" s="145"/>
      <c r="D32" s="145"/>
      <c r="E32" s="145"/>
      <c r="F32" s="529">
        <f>'Training Plan'!I54</f>
        <v>0</v>
      </c>
      <c r="G32" s="514"/>
      <c r="H32" s="515"/>
      <c r="I32" s="529">
        <f>F32/2</f>
        <v>0</v>
      </c>
      <c r="J32" s="514"/>
      <c r="K32" s="515"/>
    </row>
    <row r="33" spans="1:11" ht="12.75" customHeight="1" x14ac:dyDescent="0.2">
      <c r="A33" s="148" t="s">
        <v>416</v>
      </c>
      <c r="B33" s="145"/>
      <c r="C33" s="145"/>
      <c r="D33" s="145"/>
      <c r="E33" s="145"/>
      <c r="F33" s="529">
        <f>'Training Plan'!G62</f>
        <v>0</v>
      </c>
      <c r="G33" s="514"/>
      <c r="H33" s="515"/>
      <c r="I33" s="529">
        <f>F33/2</f>
        <v>0</v>
      </c>
      <c r="J33" s="514"/>
      <c r="K33" s="515"/>
    </row>
    <row r="34" spans="1:11" ht="12.75" customHeight="1" x14ac:dyDescent="0.2">
      <c r="A34" s="150" t="s">
        <v>348</v>
      </c>
      <c r="B34" s="145"/>
      <c r="C34" s="145"/>
      <c r="D34" s="145"/>
      <c r="E34" s="145"/>
      <c r="F34" s="530">
        <f>SUM(F31:H33)</f>
        <v>0</v>
      </c>
      <c r="G34" s="530"/>
      <c r="H34" s="530"/>
      <c r="I34" s="534">
        <f>F34/2</f>
        <v>0</v>
      </c>
      <c r="J34" s="512"/>
      <c r="K34" s="513"/>
    </row>
    <row r="35" spans="1:11" ht="11.1" customHeight="1" x14ac:dyDescent="0.2">
      <c r="A35" s="145"/>
      <c r="B35" s="145"/>
      <c r="C35" s="145"/>
      <c r="D35" s="145"/>
      <c r="E35" s="145"/>
      <c r="F35" s="145"/>
      <c r="G35" s="145"/>
      <c r="H35" s="145"/>
      <c r="I35" s="145"/>
      <c r="J35" s="145"/>
      <c r="K35" s="145"/>
    </row>
    <row r="36" spans="1:11" ht="12.75" customHeight="1" x14ac:dyDescent="0.2">
      <c r="A36" s="148" t="s">
        <v>347</v>
      </c>
      <c r="B36" s="145"/>
      <c r="C36" s="145"/>
      <c r="D36" s="145"/>
      <c r="E36" s="145"/>
      <c r="F36" s="516">
        <f>'BSSC Project Info'!C91</f>
        <v>0</v>
      </c>
      <c r="G36" s="514"/>
      <c r="H36" s="515"/>
      <c r="I36" s="145"/>
      <c r="J36" s="145"/>
      <c r="K36" s="145"/>
    </row>
    <row r="37" spans="1:11" ht="11.1" customHeight="1" x14ac:dyDescent="0.2">
      <c r="A37" s="145"/>
      <c r="B37" s="145"/>
      <c r="C37" s="145"/>
      <c r="D37" s="145"/>
      <c r="E37" s="145"/>
      <c r="F37" s="145"/>
      <c r="G37" s="145"/>
      <c r="H37" s="145"/>
      <c r="I37" s="145"/>
      <c r="J37" s="145"/>
      <c r="K37" s="145"/>
    </row>
    <row r="38" spans="1:11" ht="15.75" customHeight="1" x14ac:dyDescent="0.25">
      <c r="A38" s="147" t="s">
        <v>351</v>
      </c>
      <c r="B38" s="145"/>
      <c r="C38" s="145"/>
      <c r="D38" s="145"/>
      <c r="E38" s="145"/>
      <c r="F38" s="511" t="s">
        <v>349</v>
      </c>
      <c r="G38" s="512"/>
      <c r="H38" s="513"/>
      <c r="I38" s="511" t="s">
        <v>422</v>
      </c>
      <c r="J38" s="517"/>
      <c r="K38" s="518"/>
    </row>
    <row r="39" spans="1:11" ht="12.75" customHeight="1" x14ac:dyDescent="0.2">
      <c r="A39" s="145"/>
      <c r="B39" s="145"/>
      <c r="C39" s="145"/>
      <c r="D39" s="145"/>
      <c r="E39" s="145"/>
      <c r="F39" s="516">
        <f>'BSSC Project Info'!I86</f>
        <v>0</v>
      </c>
      <c r="G39" s="514"/>
      <c r="H39" s="515"/>
      <c r="I39" s="516">
        <f>'BSSC Project Info'!F123</f>
        <v>0</v>
      </c>
      <c r="J39" s="514"/>
      <c r="K39" s="515"/>
    </row>
    <row r="40" spans="1:11" ht="11.1" customHeight="1" x14ac:dyDescent="0.2">
      <c r="A40" s="145"/>
      <c r="B40" s="145"/>
      <c r="C40" s="145"/>
      <c r="D40" s="145"/>
      <c r="E40" s="145"/>
      <c r="F40" s="145"/>
      <c r="G40" s="145"/>
      <c r="H40" s="145"/>
      <c r="I40" s="145"/>
      <c r="J40" s="145"/>
      <c r="K40" s="145"/>
    </row>
    <row r="41" spans="1:11" ht="24" customHeight="1" x14ac:dyDescent="0.2">
      <c r="A41" s="145"/>
      <c r="B41" s="145"/>
      <c r="C41" s="145"/>
      <c r="D41" s="145"/>
      <c r="E41" s="145"/>
      <c r="F41" s="519" t="s">
        <v>207</v>
      </c>
      <c r="G41" s="520"/>
      <c r="H41" s="521"/>
      <c r="I41" s="522" t="s">
        <v>357</v>
      </c>
      <c r="J41" s="523"/>
      <c r="K41" s="524"/>
    </row>
    <row r="42" spans="1:11" ht="12.75" customHeight="1" x14ac:dyDescent="0.2">
      <c r="A42" s="145"/>
      <c r="B42" s="145"/>
      <c r="C42" s="145"/>
      <c r="D42" s="145"/>
      <c r="E42" s="145"/>
      <c r="F42" s="525">
        <f>'BSSC Project Info'!C98</f>
        <v>0</v>
      </c>
      <c r="G42" s="514"/>
      <c r="H42" s="515"/>
      <c r="I42" s="525">
        <f>'BSSC Project Info'!I98</f>
        <v>0</v>
      </c>
      <c r="J42" s="514"/>
      <c r="K42" s="515"/>
    </row>
    <row r="43" spans="1:11" ht="11.1" customHeight="1" x14ac:dyDescent="0.2">
      <c r="A43" s="145"/>
      <c r="B43" s="145"/>
      <c r="C43" s="145"/>
      <c r="D43" s="145"/>
      <c r="E43" s="145"/>
      <c r="F43" s="145"/>
      <c r="G43" s="145"/>
      <c r="H43" s="145"/>
      <c r="I43" s="145"/>
      <c r="J43" s="145"/>
      <c r="K43" s="145"/>
    </row>
    <row r="44" spans="1:11" ht="15.75" customHeight="1" x14ac:dyDescent="0.25">
      <c r="A44" s="147" t="s">
        <v>350</v>
      </c>
      <c r="B44" s="145"/>
      <c r="C44" s="145"/>
      <c r="D44" s="145"/>
      <c r="E44" s="145"/>
      <c r="F44" s="148" t="s">
        <v>352</v>
      </c>
      <c r="G44" s="145"/>
      <c r="H44" s="145"/>
      <c r="I44" s="151">
        <v>12.51</v>
      </c>
      <c r="J44" s="145"/>
      <c r="K44" s="145"/>
    </row>
    <row r="45" spans="1:11" ht="12.75" customHeight="1" x14ac:dyDescent="0.2">
      <c r="A45" s="145"/>
      <c r="B45" s="145"/>
      <c r="C45" s="145"/>
      <c r="D45" s="145"/>
      <c r="E45" s="145"/>
      <c r="F45" s="148" t="s">
        <v>353</v>
      </c>
      <c r="G45" s="145"/>
      <c r="H45" s="145"/>
      <c r="I45" s="151">
        <v>10.88</v>
      </c>
      <c r="J45" s="145"/>
      <c r="K45" s="145"/>
    </row>
    <row r="46" spans="1:11" ht="11.1" customHeight="1" x14ac:dyDescent="0.2">
      <c r="A46" s="145"/>
      <c r="B46" s="145"/>
      <c r="C46" s="145"/>
      <c r="D46" s="145"/>
      <c r="E46" s="145"/>
      <c r="F46" s="145"/>
      <c r="G46" s="145"/>
      <c r="H46" s="145"/>
      <c r="I46" s="145"/>
      <c r="J46" s="145"/>
      <c r="K46" s="145"/>
    </row>
    <row r="47" spans="1:11" ht="15.75" customHeight="1" x14ac:dyDescent="0.25">
      <c r="A47" s="147"/>
      <c r="B47" s="145"/>
      <c r="C47" s="152" t="str">
        <f>IF('BSSC Project Info'!A9="GRANT-IN-AID","BSSC Grant",IF('BSSC Project Info'!A9="SKILLS TRAINING INVESTMENT CREDIT","BSSC Tax Credit",""))</f>
        <v/>
      </c>
      <c r="D47" s="147" t="s">
        <v>394</v>
      </c>
      <c r="E47" s="145"/>
      <c r="F47" s="145"/>
      <c r="G47" s="145"/>
      <c r="H47" s="145"/>
      <c r="I47" s="526">
        <f>'Training Plan'!I76</f>
        <v>0</v>
      </c>
      <c r="J47" s="527"/>
      <c r="K47" s="528"/>
    </row>
    <row r="48" spans="1:11" ht="11.1" customHeight="1" x14ac:dyDescent="0.2">
      <c r="A48" s="145"/>
      <c r="B48" s="145"/>
      <c r="C48" s="145"/>
      <c r="D48" s="145"/>
      <c r="E48" s="145"/>
      <c r="F48" s="145"/>
      <c r="G48" s="145"/>
      <c r="H48" s="145"/>
      <c r="I48" s="145"/>
      <c r="J48" s="145"/>
      <c r="K48" s="145"/>
    </row>
    <row r="49" spans="1:11" ht="15.75" customHeight="1" x14ac:dyDescent="0.25">
      <c r="A49" s="147"/>
      <c r="B49" s="147" t="s">
        <v>413</v>
      </c>
      <c r="C49" s="145"/>
      <c r="D49" s="145"/>
      <c r="E49" s="145"/>
      <c r="F49" s="145"/>
      <c r="G49" s="145"/>
      <c r="H49" s="145"/>
      <c r="I49" s="516">
        <f>Score!G19</f>
        <v>0</v>
      </c>
      <c r="J49" s="514"/>
      <c r="K49" s="515"/>
    </row>
    <row r="50" spans="1:11" ht="11.1" customHeight="1" x14ac:dyDescent="0.2"/>
  </sheetData>
  <sheetProtection algorithmName="SHA-512" hashValue="ss+pwbZ/AhWWzuz4L2FTj1DmgcGmQj13XyqqH9yNVO7DfeQRc2NIq8c6frPmTSAevE3DXuTj/Z/1oVcMgj/hyg==" saltValue="7h3YwbE1a3OklH/XXWed1g==" spinCount="100000" sheet="1" objects="1" scenarios="1"/>
  <mergeCells count="42">
    <mergeCell ref="A1:K1"/>
    <mergeCell ref="A4:K4"/>
    <mergeCell ref="D14:F14"/>
    <mergeCell ref="I14:K14"/>
    <mergeCell ref="G14:H14"/>
    <mergeCell ref="A8:C8"/>
    <mergeCell ref="D6:F6"/>
    <mergeCell ref="G12:H12"/>
    <mergeCell ref="A6:C6"/>
    <mergeCell ref="A10:C10"/>
    <mergeCell ref="A2:K2"/>
    <mergeCell ref="G10:H10"/>
    <mergeCell ref="D8:K8"/>
    <mergeCell ref="D10:F10"/>
    <mergeCell ref="I10:K10"/>
    <mergeCell ref="I12:K12"/>
    <mergeCell ref="I34:K34"/>
    <mergeCell ref="F31:H31"/>
    <mergeCell ref="F32:H32"/>
    <mergeCell ref="I31:K31"/>
    <mergeCell ref="I32:K32"/>
    <mergeCell ref="A18:K27"/>
    <mergeCell ref="A12:C12"/>
    <mergeCell ref="A14:C14"/>
    <mergeCell ref="A16:C16"/>
    <mergeCell ref="D12:F13"/>
    <mergeCell ref="F30:H30"/>
    <mergeCell ref="I30:K30"/>
    <mergeCell ref="I49:K49"/>
    <mergeCell ref="F36:H36"/>
    <mergeCell ref="F38:H38"/>
    <mergeCell ref="I38:K38"/>
    <mergeCell ref="F39:H39"/>
    <mergeCell ref="I39:K39"/>
    <mergeCell ref="F41:H41"/>
    <mergeCell ref="I41:K41"/>
    <mergeCell ref="F42:H42"/>
    <mergeCell ref="I42:K42"/>
    <mergeCell ref="I47:K47"/>
    <mergeCell ref="I33:K33"/>
    <mergeCell ref="F33:H33"/>
    <mergeCell ref="F34:H34"/>
  </mergeCells>
  <dataValidations count="1">
    <dataValidation type="list" allowBlank="1" showInputMessage="1" showErrorMessage="1" sqref="D6:F6" xr:uid="{00000000-0002-0000-0800-000000000000}">
      <formula1>BoardDate</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67</vt:i4>
      </vt:variant>
    </vt:vector>
  </HeadingPairs>
  <TitlesOfParts>
    <vt:vector size="76" baseType="lpstr">
      <vt:lpstr>Instructions</vt:lpstr>
      <vt:lpstr>BSSC Project Info</vt:lpstr>
      <vt:lpstr>Training Plan</vt:lpstr>
      <vt:lpstr>Score</vt:lpstr>
      <vt:lpstr>Certification</vt:lpstr>
      <vt:lpstr>Disclosure</vt:lpstr>
      <vt:lpstr>Consortium Projects ONLY</vt:lpstr>
      <vt:lpstr>OFFICE USE ONLY</vt:lpstr>
      <vt:lpstr>BSSC USE ONLY</vt:lpstr>
      <vt:lpstr>_FSP1</vt:lpstr>
      <vt:lpstr>_FSP2</vt:lpstr>
      <vt:lpstr>_FSP3</vt:lpstr>
      <vt:lpstr>_FSP4</vt:lpstr>
      <vt:lpstr>_PCI1</vt:lpstr>
      <vt:lpstr>_PCI2</vt:lpstr>
      <vt:lpstr>_PCI3</vt:lpstr>
      <vt:lpstr>_PCI4</vt:lpstr>
      <vt:lpstr>_PCI5</vt:lpstr>
      <vt:lpstr>_PCI6</vt:lpstr>
      <vt:lpstr>_PCI7</vt:lpstr>
      <vt:lpstr>_PCI8</vt:lpstr>
      <vt:lpstr>Area10</vt:lpstr>
      <vt:lpstr>Area15</vt:lpstr>
      <vt:lpstr>Area20</vt:lpstr>
      <vt:lpstr>Area5</vt:lpstr>
      <vt:lpstr>AvgWage</vt:lpstr>
      <vt:lpstr>BDStaff</vt:lpstr>
      <vt:lpstr>BoardDate</vt:lpstr>
      <vt:lpstr>BSSCProgram</vt:lpstr>
      <vt:lpstr>BSSCStaff</vt:lpstr>
      <vt:lpstr>Building</vt:lpstr>
      <vt:lpstr>BusinessType1</vt:lpstr>
      <vt:lpstr>BusinessType2</vt:lpstr>
      <vt:lpstr>BusinessType3</vt:lpstr>
      <vt:lpstr>BusType</vt:lpstr>
      <vt:lpstr>Cert4</vt:lpstr>
      <vt:lpstr>ClaimTrain</vt:lpstr>
      <vt:lpstr>CollectBargain</vt:lpstr>
      <vt:lpstr>ConsBank</vt:lpstr>
      <vt:lpstr>ConsBylaws</vt:lpstr>
      <vt:lpstr>ConsMember</vt:lpstr>
      <vt:lpstr>ConsMission</vt:lpstr>
      <vt:lpstr>County</vt:lpstr>
      <vt:lpstr>County1</vt:lpstr>
      <vt:lpstr>Crime</vt:lpstr>
      <vt:lpstr>CurrentJob</vt:lpstr>
      <vt:lpstr>DFSStaff</vt:lpstr>
      <vt:lpstr>DisclQuestion</vt:lpstr>
      <vt:lpstr>EMPB</vt:lpstr>
      <vt:lpstr>Equipment</vt:lpstr>
      <vt:lpstr>Improvements</vt:lpstr>
      <vt:lpstr>InvestCost</vt:lpstr>
      <vt:lpstr>NonManuf</vt:lpstr>
      <vt:lpstr>Organ</vt:lpstr>
      <vt:lpstr>Organization</vt:lpstr>
      <vt:lpstr>Organization1</vt:lpstr>
      <vt:lpstr>OSHAViolate</vt:lpstr>
      <vt:lpstr>PdinTrain</vt:lpstr>
      <vt:lpstr>'Consortium Projects ONLY'!Print_Area</vt:lpstr>
      <vt:lpstr>Instructions!Print_Area</vt:lpstr>
      <vt:lpstr>'Training Plan'!Print_Area</vt:lpstr>
      <vt:lpstr>ProgCompInit</vt:lpstr>
      <vt:lpstr>PubliclyTraded</vt:lpstr>
      <vt:lpstr>Retail</vt:lpstr>
      <vt:lpstr>Salutation</vt:lpstr>
      <vt:lpstr>SOS</vt:lpstr>
      <vt:lpstr>Status</vt:lpstr>
      <vt:lpstr>TAXIF</vt:lpstr>
      <vt:lpstr>Trainees</vt:lpstr>
      <vt:lpstr>TrainerTravel1</vt:lpstr>
      <vt:lpstr>TrainerTravel2</vt:lpstr>
      <vt:lpstr>TrainerTravel3</vt:lpstr>
      <vt:lpstr>TrainerTravel4</vt:lpstr>
      <vt:lpstr>TrainerTravel5</vt:lpstr>
      <vt:lpstr>TrainingCosts</vt:lpstr>
      <vt:lpstr>WIBQuestion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KSmith</dc:creator>
  <cp:lastModifiedBy>Back, Tim W (CED)</cp:lastModifiedBy>
  <cp:lastPrinted>2024-06-03T13:45:43Z</cp:lastPrinted>
  <dcterms:created xsi:type="dcterms:W3CDTF">2010-12-16T21:46:09Z</dcterms:created>
  <dcterms:modified xsi:type="dcterms:W3CDTF">2024-06-03T13:56:47Z</dcterms:modified>
</cp:coreProperties>
</file>