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SHARE\FI Applications\KSBTC\"/>
    </mc:Choice>
  </mc:AlternateContent>
  <xr:revisionPtr revIDLastSave="0" documentId="13_ncr:1_{96832EDB-32EA-4F81-915D-1CEE6D6F6B8B}" xr6:coauthVersionLast="47" xr6:coauthVersionMax="47" xr10:uidLastSave="{00000000-0000-0000-0000-000000000000}"/>
  <bookViews>
    <workbookView xWindow="-120" yWindow="-120" windowWidth="29040" windowHeight="15840" tabRatio="620" xr2:uid="{00000000-000D-0000-FFFF-FFFF00000000}"/>
  </bookViews>
  <sheets>
    <sheet name="Instructions" sheetId="3" r:id="rId1"/>
    <sheet name="KSBTC" sheetId="1" r:id="rId2"/>
    <sheet name="Certification" sheetId="4" r:id="rId3"/>
    <sheet name="Disclosure" sheetId="9" r:id="rId4"/>
    <sheet name="OFFICE USE ONLY" sheetId="2" r:id="rId5"/>
  </sheets>
  <definedNames>
    <definedName name="_xlnm._FilterDatabase" localSheetId="1" hidden="1">KSBTC!$L$6:$M$6</definedName>
    <definedName name="Activity">'OFFICE USE ONLY'!$C$13:$C$18</definedName>
    <definedName name="AffiliateEmploy">'OFFICE USE ONLY'!$C$37:$C$38</definedName>
    <definedName name="AffiliateOwn">'OFFICE USE ONLY'!#REF!</definedName>
    <definedName name="Amendment">'OFFICE USE ONLY'!#REF!</definedName>
    <definedName name="BelowWagePos1">'OFFICE USE ONLY'!#REF!</definedName>
    <definedName name="BelowWagePos2">'OFFICE USE ONLY'!#REF!</definedName>
    <definedName name="BelowWagePos3">'OFFICE USE ONLY'!#REF!</definedName>
    <definedName name="BenefitPercent">'OFFICE USE ONLY'!#REF!</definedName>
    <definedName name="Benefits">'OFFICE USE ONLY'!#REF!</definedName>
    <definedName name="Building">KSBTC!#REF!</definedName>
    <definedName name="CapLease">'OFFICE USE ONLY'!#REF!</definedName>
    <definedName name="Cert1">#REF!</definedName>
    <definedName name="Cert2">#REF!</definedName>
    <definedName name="Cert3">#REF!</definedName>
    <definedName name="Cert4">'OFFICE USE ONLY'!$E$51:$E$52</definedName>
    <definedName name="CertifyBase">'OFFICE USE ONLY'!$E$16:$E$17</definedName>
    <definedName name="CertifyEligible">'OFFICE USE ONLY'!$E$5:$E$6</definedName>
    <definedName name="CertifyEquip">'OFFICE USE ONLY'!$E$21:$E$22</definedName>
    <definedName name="CertifyExpand">'OFFICE USE ONLY'!#REF!</definedName>
    <definedName name="CertifyNew">'OFFICE USE ONLY'!#REF!</definedName>
    <definedName name="CertifyPOS">'OFFICE USE ONLY'!$E$11:$E$12</definedName>
    <definedName name="Contact">'OFFICE USE ONLY'!#REF!</definedName>
    <definedName name="County">'OFFICE USE ONLY'!$A$8:$A$127</definedName>
    <definedName name="Crime">'OFFICE USE ONLY'!$A$4:$A$5</definedName>
    <definedName name="DisclBeneficiary">'OFFICE USE ONLY'!#REF!</definedName>
    <definedName name="Disclosure">'OFFICE USE ONLY'!#REF!</definedName>
    <definedName name="DisclQuestion">'OFFICE USE ONLY'!$E$27:$E$28</definedName>
    <definedName name="EDBChildA">'OFFICE USE ONLY'!#REF!</definedName>
    <definedName name="EDBChildB">'OFFICE USE ONLY'!#REF!</definedName>
    <definedName name="EDBChildC">'OFFICE USE ONLY'!#REF!</definedName>
    <definedName name="EDBLocalAgency">'OFFICE USE ONLY'!#REF!</definedName>
    <definedName name="EDBLocalAssign">'OFFICE USE ONLY'!#REF!</definedName>
    <definedName name="Enhanced">'OFFICE USE ONLY'!#REF!</definedName>
    <definedName name="EnhIncCounty">#REF!</definedName>
    <definedName name="Equipment">KSBTC!#REF!</definedName>
    <definedName name="Existing">'OFFICE USE ONLY'!#REF!</definedName>
    <definedName name="ExpandA">'OFFICE USE ONLY'!#REF!</definedName>
    <definedName name="ExpandB">'OFFICE USE ONLY'!#REF!</definedName>
    <definedName name="ExpandC">'OFFICE USE ONLY'!#REF!</definedName>
    <definedName name="ExpandFacility">'OFFICE USE ONLY'!#REF!</definedName>
    <definedName name="FullTimeEmployee">'OFFICE USE ONLY'!$C$61:$C$62</definedName>
    <definedName name="Improvements">KSBTC!#REF!</definedName>
    <definedName name="InvestCost">KSBTC!#REF!</definedName>
    <definedName name="JobCreate">KSBTC!#REF!</definedName>
    <definedName name="Land">KSBTC!#REF!</definedName>
    <definedName name="MinComp">'OFFICE USE ONLY'!#REF!</definedName>
    <definedName name="MinHourPos1">'OFFICE USE ONLY'!$C$47:$C$48</definedName>
    <definedName name="MinHourPos2">'OFFICE USE ONLY'!$C$52:$C$53</definedName>
    <definedName name="MinHourPos3">'OFFICE USE ONLY'!$C$57:$C$58</definedName>
    <definedName name="MinWage">'OFFICE USE ONLY'!#REF!</definedName>
    <definedName name="NewConstruct">'OFFICE USE ONLY'!#REF!</definedName>
    <definedName name="NewFacility">'OFFICE USE ONLY'!#REF!</definedName>
    <definedName name="NewFacilityType">'OFFICE USE ONLY'!#REF!</definedName>
    <definedName name="NewUnoccupied">'OFFICE USE ONLY'!#REF!</definedName>
    <definedName name="NinetyBenefits">'OFFICE USE ONLY'!#REF!</definedName>
    <definedName name="OpLease">'OFFICE USE ONLY'!#REF!</definedName>
    <definedName name="Organization">'OFFICE USE ONLY'!$C$4:$C$10</definedName>
    <definedName name="Organization1">'OFFICE USE ONLY'!$C$65:$C$72</definedName>
    <definedName name="PosCertify">'OFFICE USE ONLY'!#REF!</definedName>
    <definedName name="PreviousProject">'OFFICE USE ONLY'!$C$42:$C$43</definedName>
    <definedName name="_xlnm.Print_Area" localSheetId="0">Instructions!$A$1:$J$60</definedName>
    <definedName name="_xlnm.Print_Area" localSheetId="1">KSBTC!$A$1:$J$146</definedName>
    <definedName name="PubliclyTraded">'OFFICE USE ONLY'!$C$32:$C$33</definedName>
    <definedName name="Rent">KSBTC!#REF!</definedName>
    <definedName name="Salutation">'OFFICE USE ONLY'!$E$32:$E$37</definedName>
    <definedName name="ServiceTechA">'OFFICE USE ONLY'!#REF!</definedName>
    <definedName name="ServiceTechB">'OFFICE USE ONLY'!#REF!</definedName>
    <definedName name="SimilarBus">'OFFICE USE ONLY'!#REF!</definedName>
    <definedName name="SOS">'OFFICE USE ONLY'!$C$22:$C$23</definedName>
    <definedName name="Startup">KSBTC!#REF!</definedName>
    <definedName name="ThreeNew">'OFFICE USE ONLY'!$E$42:$E$43</definedName>
    <definedName name="TIF">'OFFICE USE ONLY'!$C$27:$C$28</definedName>
    <definedName name="Title">'OFFICE USE ONLY'!#REF!</definedName>
    <definedName name="W2Question">'OFFICE USE ONLY'!$E$47:$E$48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3" i="1" l="1"/>
  <c r="I133" i="1"/>
  <c r="N133" i="1" s="1"/>
  <c r="M132" i="1"/>
  <c r="I132" i="1"/>
  <c r="N132" i="1" s="1"/>
  <c r="M131" i="1"/>
  <c r="I131" i="1"/>
  <c r="N131" i="1" s="1"/>
  <c r="M130" i="1"/>
  <c r="I130" i="1"/>
  <c r="N130" i="1" s="1"/>
  <c r="M129" i="1"/>
  <c r="I129" i="1"/>
  <c r="N129" i="1" s="1"/>
  <c r="A94" i="1" l="1"/>
  <c r="H5" i="3"/>
  <c r="A57" i="1" l="1"/>
  <c r="L63" i="1"/>
  <c r="H54" i="1"/>
  <c r="J52" i="1" s="1"/>
  <c r="L62" i="1" l="1"/>
  <c r="L61" i="1"/>
  <c r="L60" i="1"/>
  <c r="L64" i="1" s="1"/>
  <c r="A64" i="1" l="1"/>
  <c r="A9" i="4"/>
  <c r="A7" i="4"/>
  <c r="A8" i="9"/>
  <c r="A6" i="9"/>
  <c r="F115" i="1"/>
  <c r="M104" i="1"/>
  <c r="M103" i="1"/>
  <c r="M99" i="1"/>
  <c r="M98" i="1"/>
  <c r="M97" i="1"/>
  <c r="M96" i="1"/>
  <c r="M94" i="1"/>
  <c r="M95" i="1"/>
  <c r="A95" i="1"/>
  <c r="O87" i="1"/>
  <c r="O86" i="1"/>
  <c r="O85" i="1"/>
  <c r="O84" i="1"/>
  <c r="O83" i="1"/>
  <c r="O82" i="1"/>
  <c r="O81" i="1"/>
  <c r="O80" i="1"/>
  <c r="M87" i="1"/>
  <c r="M86" i="1"/>
  <c r="M85" i="1"/>
  <c r="M84" i="1"/>
  <c r="M83" i="1"/>
  <c r="M82" i="1"/>
  <c r="M81" i="1"/>
  <c r="M80" i="1"/>
  <c r="L87" i="1"/>
  <c r="L86" i="1"/>
  <c r="L85" i="1"/>
  <c r="L84" i="1"/>
  <c r="L83" i="1"/>
  <c r="L82" i="1"/>
  <c r="L81" i="1"/>
  <c r="L80" i="1"/>
  <c r="O5" i="1"/>
  <c r="N5" i="1"/>
  <c r="M111" i="1" s="1"/>
  <c r="D115" i="1" s="1"/>
  <c r="M117" i="1" s="1"/>
  <c r="M118" i="1"/>
  <c r="N83" i="1"/>
  <c r="N82" i="1"/>
  <c r="B141" i="1"/>
  <c r="L100" i="1"/>
  <c r="L99" i="1" s="1"/>
  <c r="L97" i="1"/>
  <c r="F88" i="1" s="1"/>
  <c r="N100" i="1"/>
  <c r="A98" i="1"/>
  <c r="L98" i="1"/>
  <c r="I144" i="1"/>
  <c r="N86" i="1"/>
  <c r="I128" i="1"/>
  <c r="N128" i="1"/>
  <c r="I127" i="1"/>
  <c r="N127" i="1"/>
  <c r="I126" i="1"/>
  <c r="N126" i="1"/>
  <c r="I125" i="1"/>
  <c r="N125" i="1"/>
  <c r="L92" i="1"/>
  <c r="A97" i="1" s="1"/>
  <c r="L96" i="1"/>
  <c r="A96" i="1"/>
  <c r="I135" i="1"/>
  <c r="N135" i="1"/>
  <c r="I134" i="1"/>
  <c r="N134" i="1"/>
  <c r="I124" i="1"/>
  <c r="N124" i="1"/>
  <c r="I123" i="1"/>
  <c r="N123" i="1"/>
  <c r="I122" i="1"/>
  <c r="N122" i="1"/>
  <c r="I121" i="1"/>
  <c r="N121" i="1"/>
  <c r="I120" i="1"/>
  <c r="N120" i="1"/>
  <c r="I119" i="1"/>
  <c r="I118" i="1"/>
  <c r="N118" i="1"/>
  <c r="I117" i="1"/>
  <c r="N117" i="1"/>
  <c r="N81" i="1"/>
  <c r="N85" i="1"/>
  <c r="N84" i="1"/>
  <c r="M134" i="1"/>
  <c r="M127" i="1"/>
  <c r="M125" i="1"/>
  <c r="M123" i="1"/>
  <c r="M121" i="1"/>
  <c r="M135" i="1"/>
  <c r="M128" i="1"/>
  <c r="M126" i="1"/>
  <c r="M124" i="1"/>
  <c r="M122" i="1"/>
  <c r="N87" i="1"/>
  <c r="M119" i="1"/>
  <c r="M120" i="1"/>
  <c r="N119" i="1"/>
  <c r="L89" i="1" l="1"/>
  <c r="A89" i="1" s="1"/>
  <c r="P82" i="1"/>
  <c r="P86" i="1"/>
  <c r="M89" i="1"/>
  <c r="F89" i="1" s="1"/>
  <c r="N136" i="1"/>
  <c r="L136" i="1"/>
  <c r="I136" i="1" s="1"/>
  <c r="L122" i="1" s="1"/>
  <c r="P81" i="1"/>
  <c r="M108" i="1"/>
  <c r="M109" i="1" s="1"/>
  <c r="M110" i="1" s="1"/>
  <c r="L108" i="1"/>
  <c r="L109" i="1" s="1"/>
  <c r="L110" i="1" s="1"/>
  <c r="P84" i="1"/>
  <c r="I99" i="1"/>
  <c r="N99" i="1" s="1"/>
  <c r="M136" i="1"/>
  <c r="M137" i="1" s="1"/>
  <c r="A137" i="1" s="1"/>
  <c r="N80" i="1"/>
  <c r="P80" i="1" s="1"/>
  <c r="P87" i="1"/>
  <c r="O89" i="1"/>
  <c r="P85" i="1"/>
  <c r="P83" i="1"/>
  <c r="I143" i="1" l="1"/>
  <c r="A136" i="1"/>
  <c r="N108" i="1"/>
  <c r="J97" i="1" s="1"/>
  <c r="H98" i="1" s="1"/>
  <c r="I100" i="1"/>
  <c r="G101" i="1" s="1"/>
  <c r="L102" i="1" s="1"/>
  <c r="P89" i="1"/>
  <c r="N89" i="1"/>
  <c r="F142" i="1" l="1"/>
  <c r="I142" i="1" s="1"/>
  <c r="M143" i="1" s="1"/>
  <c r="A102" i="1"/>
  <c r="A78" i="1"/>
  <c r="L90" i="1"/>
  <c r="A90" i="1" l="1"/>
  <c r="M145" i="1"/>
  <c r="I145" i="1" s="1"/>
</calcChain>
</file>

<file path=xl/sharedStrings.xml><?xml version="1.0" encoding="utf-8"?>
<sst xmlns="http://schemas.openxmlformats.org/spreadsheetml/2006/main" count="463" uniqueCount="396">
  <si>
    <t>Company Name</t>
  </si>
  <si>
    <t>City</t>
  </si>
  <si>
    <t>County</t>
  </si>
  <si>
    <t>State</t>
  </si>
  <si>
    <t>Zip Code</t>
  </si>
  <si>
    <t>Federal Employer ID Number</t>
  </si>
  <si>
    <t>Yes</t>
  </si>
  <si>
    <t>No</t>
  </si>
  <si>
    <t>Organization</t>
  </si>
  <si>
    <t>Limited Partnership</t>
  </si>
  <si>
    <t>Limited Liability Partnership</t>
  </si>
  <si>
    <t>Limited Liability Company</t>
  </si>
  <si>
    <t>State of Organization</t>
  </si>
  <si>
    <t>Adair</t>
  </si>
  <si>
    <t>Allen</t>
  </si>
  <si>
    <t>Anderson</t>
  </si>
  <si>
    <t>Ballard</t>
  </si>
  <si>
    <t>Barren</t>
  </si>
  <si>
    <t>Bath</t>
  </si>
  <si>
    <t>Bell</t>
  </si>
  <si>
    <t>Boone</t>
  </si>
  <si>
    <t>Clark</t>
  </si>
  <si>
    <t>Clay</t>
  </si>
  <si>
    <t>Bourbon</t>
  </si>
  <si>
    <t>Boyd</t>
  </si>
  <si>
    <t>Boyle</t>
  </si>
  <si>
    <t>Bracken</t>
  </si>
  <si>
    <t>Breathitt</t>
  </si>
  <si>
    <t>Breckinridge</t>
  </si>
  <si>
    <t>Bullitt</t>
  </si>
  <si>
    <t>Butler</t>
  </si>
  <si>
    <t>Caldwell</t>
  </si>
  <si>
    <t>Calloway</t>
  </si>
  <si>
    <t>Campbell</t>
  </si>
  <si>
    <t>Carlisle</t>
  </si>
  <si>
    <t>Carroll</t>
  </si>
  <si>
    <t>Carter</t>
  </si>
  <si>
    <t>Casey</t>
  </si>
  <si>
    <t>Christian</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</si>
  <si>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</si>
  <si>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</si>
  <si>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</si>
  <si>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</si>
  <si>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</si>
  <si>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</si>
  <si>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</si>
  <si>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</si>
  <si>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</si>
  <si>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</si>
  <si>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</si>
  <si>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</si>
  <si>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</si>
  <si>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</si>
  <si>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</si>
  <si>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</si>
  <si>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</si>
  <si>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</si>
  <si>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</si>
  <si>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</si>
  <si>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</si>
  <si>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</si>
  <si>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</si>
  <si>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</si>
  <si>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</si>
  <si>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</si>
  <si>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</si>
  <si>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</si>
  <si>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</si>
  <si>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</si>
  <si>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</si>
  <si>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</si>
  <si>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</si>
  <si>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</si>
  <si>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</si>
  <si>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</si>
  <si>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</si>
  <si>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</si>
  <si>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</si>
  <si>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</si>
  <si>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</si>
  <si>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</si>
  <si>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</si>
  <si>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</si>
  <si>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</si>
  <si>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</si>
  <si>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</si>
  <si>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</si>
  <si>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</si>
  <si>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</si>
  <si>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</si>
  <si>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</si>
  <si>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</si>
  <si>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</si>
  <si>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</si>
  <si>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</si>
  <si>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</si>
  <si>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</si>
  <si>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</si>
  <si>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</si>
  <si>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</si>
  <si>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</si>
  <si>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</si>
  <si>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</si>
  <si>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</si>
  <si>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</si>
  <si>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</si>
  <si>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</si>
  <si>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</si>
  <si>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</si>
  <si>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</si>
  <si>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</si>
  <si>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</si>
  <si>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</si>
  <si>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</si>
  <si>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</si>
  <si>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</si>
  <si>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</si>
  <si>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</si>
  <si>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</si>
  <si>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</si>
  <si>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</si>
  <si>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</si>
  <si>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</si>
  <si>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</si>
  <si>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</si>
  <si>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</si>
  <si>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</si>
  <si>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</si>
  <si>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</si>
  <si>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</si>
  <si>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</si>
  <si>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</si>
  <si>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</si>
  <si>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Title</t>
  </si>
  <si>
    <t>Email Address</t>
  </si>
  <si>
    <t>Company Website</t>
  </si>
  <si>
    <t>Activity</t>
  </si>
  <si>
    <t>Manufacturing</t>
  </si>
  <si>
    <t>Is location in a Tax Increment</t>
  </si>
  <si>
    <t>TIF</t>
  </si>
  <si>
    <t>COMPANY OWNERSHIP</t>
  </si>
  <si>
    <t>Ownership Percent</t>
  </si>
  <si>
    <t>Please attach additional listing if more space is needed.</t>
  </si>
  <si>
    <t>Name</t>
  </si>
  <si>
    <t>Affiliate Employ</t>
  </si>
  <si>
    <t>Crime</t>
  </si>
  <si>
    <t>APPLICATION FOR:</t>
  </si>
  <si>
    <t>INSTRUCTIONS</t>
  </si>
  <si>
    <t>Other</t>
  </si>
  <si>
    <t>CERTIFICATION</t>
  </si>
  <si>
    <t>Date</t>
  </si>
  <si>
    <t>Print Name</t>
  </si>
  <si>
    <t>Signature</t>
  </si>
  <si>
    <t xml:space="preserve">CERTIFICATION OF APPLICATION </t>
  </si>
  <si>
    <t>Your application or request will not be processed until this form is filed.  CED will file copies of this form with the Executive Branch Ethics Commission pursuant to KRS 11A.233(2).</t>
  </si>
  <si>
    <t>1) Beneficiary, agent or employee of the beneficiary; and</t>
  </si>
  <si>
    <t>Type(s) of Economic Incentive Package(s):</t>
  </si>
  <si>
    <t>Please identify all employees or agents of the Beneficiary who have acted on behalf of the Beneficiary in its dealings with the CED or any board or authority within or attached to the CED in regard to the above incentive package:</t>
  </si>
  <si>
    <t>Have any of the employees or agents of the Beneficiary had any "financial transactions" (as defined above) with a CED agent, employee, or a board or agency attached to CED or any other public servant involved in the negotiation of any economic incentive package?</t>
  </si>
  <si>
    <t>DisclQuestion</t>
  </si>
  <si>
    <t>If yes, please detail any "financial transactions" (as defined above) between the Beneficiary (or any other person listed as an employee or agent of the Beneficiary) and (i) any agent or public servant of the CED, (ii) any member of any board or authority within or attached to that Cabinet, or (iii) any other public servant involved in the negotiation of the economic incentive package:</t>
  </si>
  <si>
    <t>Name of Beneficiary (agent or employee)</t>
  </si>
  <si>
    <t>Name of CED (agent, employee, or board/authority member)</t>
  </si>
  <si>
    <t>Name of Other Public Servant</t>
  </si>
  <si>
    <t>Description of Financial Transaction</t>
  </si>
  <si>
    <t>TRANSACTION 1</t>
  </si>
  <si>
    <t>TRANSACTION 2</t>
  </si>
  <si>
    <t>TRANSACTION 3</t>
  </si>
  <si>
    <t>The undersigned, a duly authorized representative of the Beneficiary listed above, hereby certifies that the information set forth in this Economic Incentive Disclosure Statement has been reviewed, and is true and correct to the best of the knowledge of the undersigned.</t>
  </si>
  <si>
    <t>Date of Birth</t>
  </si>
  <si>
    <t>Is the applicant or its owner publicly traded?</t>
  </si>
  <si>
    <t>Publicly Traded</t>
  </si>
  <si>
    <t>Construction</t>
  </si>
  <si>
    <t>Retail</t>
  </si>
  <si>
    <t>Service</t>
  </si>
  <si>
    <t>Please provide a brief description of the business:</t>
  </si>
  <si>
    <t>Previous Project</t>
  </si>
  <si>
    <t>SOS</t>
  </si>
  <si>
    <t>Min Hour Pos 1</t>
  </si>
  <si>
    <t>Min Hour Pos 2</t>
  </si>
  <si>
    <t>Min Hour Pos 3</t>
  </si>
  <si>
    <t>QUALIFYING EQUIPMENT OR TECHNOLOGY</t>
  </si>
  <si>
    <t>Item Description</t>
  </si>
  <si>
    <t>Quantity</t>
  </si>
  <si>
    <r>
      <t xml:space="preserve">Unit Cost </t>
    </r>
    <r>
      <rPr>
        <sz val="8"/>
        <rFont val="Arial"/>
        <family val="2"/>
      </rPr>
      <t>(cost per individual unit)</t>
    </r>
  </si>
  <si>
    <t>TOTAL</t>
  </si>
  <si>
    <t>Certify POS</t>
  </si>
  <si>
    <t>I certify that the number of current full-time employees exceeds the base employment by at least the number of eligible positions in the application.</t>
  </si>
  <si>
    <t>CertifyBase</t>
  </si>
  <si>
    <t>CertifyEquip</t>
  </si>
  <si>
    <t>Qualifying equipment or technology must be purchased no more than nine (9) months prior to the earliest eligible position start date and no later than nine (9) months after the latest one year employment date.</t>
  </si>
  <si>
    <t>Certify Eligible</t>
  </si>
  <si>
    <t>Sole Proprietorship</t>
  </si>
  <si>
    <t>Corporation</t>
  </si>
  <si>
    <t>Partnership</t>
  </si>
  <si>
    <t>Wholesale</t>
  </si>
  <si>
    <t xml:space="preserve">     Eligibility for financial assistance is determined by the information presented in this application, the required attachments and any additional requested information provided.  Submission of the application and all required attachments does not guarantee receipt of incentives.  Any changes in the facts presented herein, including but not limited to any material changes to the representations made in the documentation provided in accordance with the requirements set forth in this application, could jeopardize the project's eligibility for incentives.</t>
  </si>
  <si>
    <t xml:space="preserve">     I, the undersigned, a duly authorized representative of the applicant, hereby represent and certify that the foregoing application information, including all attachments, to the best of my knowledge, is (a) true, complete and accurate with respect to the information concerning the proposed project for which financial incentives are sought; and (b) does not contain any information for which any entity competing with the applicant may claim a proprietary interest.</t>
  </si>
  <si>
    <t>2) CED agent, employee, member of board or authority attached to CED, or other public servant involved in the negotiation of any incentive package.</t>
  </si>
  <si>
    <t>Financing District?</t>
  </si>
  <si>
    <t>Kentucky Small Business Tax Credit (KSBTC)</t>
  </si>
  <si>
    <t>KENTUCKY SMALL BUSINESS TAX CREDIT (KSBTC)</t>
  </si>
  <si>
    <t>Is the Applicant registered and in good standing with the Kentucky Secretary of State?</t>
  </si>
  <si>
    <t>APPLICANT INFORMATION (ENTITY APPLYING FOR INCENTIVES)</t>
  </si>
  <si>
    <t>Full-time employees are persons who are subject to Kentucky income tax and are employed by the applicant for at least 35 hours per week.  Do not include part-time employees or contract workers.</t>
  </si>
  <si>
    <t>4.  Employee was subject to Kentucky income taxes during the entire 12 month consecutive employment period</t>
  </si>
  <si>
    <t>2.  Employee worked an average of 35 or more hours per week for 12 or more consecutive months of employ-</t>
  </si>
  <si>
    <t>ment (cannot apply for tax credit until employee has worked at least 12 consecutive months full-time)</t>
  </si>
  <si>
    <t>Employee Average      Hourly Wage</t>
  </si>
  <si>
    <t>FullTimeEmployee</t>
  </si>
  <si>
    <t>Wage</t>
  </si>
  <si>
    <t>Full-Time</t>
  </si>
  <si>
    <t>Submission Date</t>
  </si>
  <si>
    <t>NEW FULL-TIME EMPLOYEES</t>
  </si>
  <si>
    <t>4. Invoices and proof of payment (credit card receipt, front and back of cancelled check, or official bank copy of electronic funds transfer)</t>
  </si>
  <si>
    <t>Invoice Date MM/DD/YY</t>
  </si>
  <si>
    <t>Start Date</t>
  </si>
  <si>
    <t>TAX CREDIT CALCULATION</t>
  </si>
  <si>
    <t xml:space="preserve">List below a minimum of $5,000 of qualifying equipment or technology.  By listing an item below, you are certifying that it meets ALL of the following criteria (must meet all 4 criteria to qualify):  </t>
  </si>
  <si>
    <t>2.  Was purchased and paid for within the 24 month period immediately preceding the submission of this application</t>
  </si>
  <si>
    <t>electronic funds transfer) are being submitted with the application as supporting documentation</t>
  </si>
  <si>
    <t xml:space="preserve">   X   $3,500 equals</t>
  </si>
  <si>
    <t>A.  Number of eligible new employees on this application:</t>
  </si>
  <si>
    <t>B.  Dollar amount of qualifying equipment on this application rounded down to nearest $100</t>
  </si>
  <si>
    <t>Full-Time Employee for 12 Consecutive Months &amp; Subject to KY Income Tax?</t>
  </si>
  <si>
    <r>
      <t xml:space="preserve">Non-Allowable Costs </t>
    </r>
    <r>
      <rPr>
        <sz val="8"/>
        <rFont val="Arial"/>
        <family val="2"/>
      </rPr>
      <t>(installation, tax, delivery, labor, refunds, etc.)</t>
    </r>
  </si>
  <si>
    <t>D. Potential Tax Credit Amount - lesser of A, B, and C above, and subject to</t>
  </si>
  <si>
    <t xml:space="preserve">    verification of the information on this application and KEDFA approval</t>
  </si>
  <si>
    <r>
      <t xml:space="preserve">Qualifying Cost </t>
    </r>
    <r>
      <rPr>
        <sz val="8"/>
        <rFont val="Arial"/>
        <family val="2"/>
      </rPr>
      <t>[(Unit Cost x Quantity) Minus Non-Allowable Costs]</t>
    </r>
  </si>
  <si>
    <t xml:space="preserve">listed below must be between </t>
  </si>
  <si>
    <t>and</t>
  </si>
  <si>
    <t>24 mo</t>
  </si>
  <si>
    <t>12 mo</t>
  </si>
  <si>
    <t>Invoice Date</t>
  </si>
  <si>
    <t>Qualifying Cost</t>
  </si>
  <si>
    <t>C. $25,000 maximum tax credit per calendar year minus tax credits already awarded this year</t>
  </si>
  <si>
    <t>Based on the information above, the applicant's base employment number is</t>
  </si>
  <si>
    <t>Based on your net increase in employment, the number of eligible employees currently listed in the New Full-Time Employees section of your application exceeds the number of employees eligible for a tax credit.</t>
  </si>
  <si>
    <t xml:space="preserve">The applicant may currently apply for a tax credit for up to </t>
  </si>
  <si>
    <t xml:space="preserve">Average Hourly Wage for all Listed Employees </t>
  </si>
  <si>
    <t>If the applicant business has previously been awarded Kentucky Small Business Tax Credits</t>
  </si>
  <si>
    <t>during</t>
  </si>
  <si>
    <t>, enter the dollar amount of tax credits approved for the calendar year:</t>
  </si>
  <si>
    <t>Fields in yellow will automatically populate based on other information entered into the form.</t>
  </si>
  <si>
    <t>Applicants are eligible for a $3,500 tax credit per eligible position, not to exceed the dollar amount of qualifying equipment rounded down to the nearest $100 and $25,000 per applicant per calendar year.</t>
  </si>
  <si>
    <t>If you change the Application Submission Date, remember to review the entire KSBTC form for red error messages.  Changing the Application Submission Date may, in some cases, impact the eligibility of previously entered employee information or qualifying equipment.  An accurate application will not contain any error messages printed in red.</t>
  </si>
  <si>
    <t>Business Street Address</t>
  </si>
  <si>
    <t>KY</t>
  </si>
  <si>
    <t>KY Secretary of State (SOS) Listing</t>
  </si>
  <si>
    <t>Legal Business Name: must exactly match</t>
  </si>
  <si>
    <t>if SOS Registration is Required</t>
  </si>
  <si>
    <t>Legal Business Structure</t>
  </si>
  <si>
    <t>Business Type (Select From List)</t>
  </si>
  <si>
    <t>Answer Yes or No:</t>
  </si>
  <si>
    <t>If yes, please list the violation below and explain (attach additional explanation if needed):</t>
  </si>
  <si>
    <r>
      <rPr>
        <b/>
        <sz val="9"/>
        <rFont val="Arial"/>
        <family val="2"/>
      </rPr>
      <t>Answer Yes or No:</t>
    </r>
    <r>
      <rPr>
        <sz val="9"/>
        <rFont val="Arial"/>
        <family val="2"/>
      </rPr>
      <t xml:space="preserve"> Has the applicant, or any owner or affiliate of the applicant, ever been convicted of any criminal offenses, been in receivership or adjudicated a bankruptcy, or been denied a business related license or had a business related license suspended or revoked by any administrative, governmental or regulatory agency?</t>
    </r>
  </si>
  <si>
    <t>Business Start Date</t>
  </si>
  <si>
    <t>1.  Employee started working in an eligible position within the 24 month eligibility period prior to application</t>
  </si>
  <si>
    <t>Beneficiary's Legal Name (Name of the Applicant Company Applying for an Incentive)</t>
  </si>
  <si>
    <r>
      <rPr>
        <b/>
        <i/>
        <sz val="10"/>
        <color indexed="10"/>
        <rFont val="Arial"/>
        <family val="2"/>
      </rPr>
      <t>For Electronic Signature</t>
    </r>
    <r>
      <rPr>
        <b/>
        <sz val="10"/>
        <color indexed="10"/>
        <rFont val="Arial"/>
        <family val="2"/>
      </rPr>
      <t>: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  If signing electronically, send the verification statement with your application.</t>
    </r>
  </si>
  <si>
    <t>APPLICATION SUBMISSION CHECKLIST</t>
  </si>
  <si>
    <t>This form must be signed by a company owner or employee who has authority to legally bind the company</t>
  </si>
  <si>
    <t>If you sign the Certification of Application or Incentive Disclosure forms electronically, submit an emailed statement from the signer verifying the authenticity of the electronic signature</t>
  </si>
  <si>
    <t>Prior to completing an application, please review the KSBTC guidelines available at</t>
  </si>
  <si>
    <t>Refer to the next several pages for detailed instructions on completing the KSBTC application form.</t>
  </si>
  <si>
    <t>Mailing Address (if Different)</t>
  </si>
  <si>
    <r>
      <rPr>
        <b/>
        <sz val="10"/>
        <rFont val="Arial"/>
        <family val="2"/>
      </rPr>
      <t>Federal Employer ID Number</t>
    </r>
    <r>
      <rPr>
        <sz val="10"/>
        <rFont val="Arial"/>
        <family val="2"/>
      </rPr>
      <t xml:space="preserve"> - enter the federal employer ID associated with the legal business name entered at the top of the form.  If approved for a small business tax credit, the tax ID number listed here will be reported to the Kentucky Department of Revenue for use in verifying your tax credit claim when Kentucky tax returns are filed. </t>
    </r>
  </si>
  <si>
    <t>KY County Location</t>
  </si>
  <si>
    <r>
      <rPr>
        <b/>
        <sz val="10"/>
        <rFont val="Arial"/>
        <family val="2"/>
      </rPr>
      <t>Is Location in a Tax Increment Financing District</t>
    </r>
    <r>
      <rPr>
        <sz val="10"/>
        <rFont val="Arial"/>
        <family val="2"/>
      </rPr>
      <t xml:space="preserve"> - Tax Increment Financing (TIF) districts are specially designated redevelopment areas within the state.  Location in certain TIF districts may impact small business tax credit eligibility (contact the Cabinet for Economic Development for additional details).  To determine if your business is located in a TIF district, go to www.tinyurl.com/KentuckyTIF and enter the business street address listed on your application in the TIF map search box.  The map contains colored overlays identifying current TIF districts.  Answer this question "Yes" if your business street address is located in a TIF designated area.   </t>
    </r>
  </si>
  <si>
    <t xml:space="preserve">Please use this checklist to ensure that your application is complete.  Note that there are three forms associated with this application: the KSBTC application, the Certification form, and the Incentive Disclosure form.  Each form is located on a separate tab, or worksheet, within this workbook. </t>
  </si>
  <si>
    <r>
      <t xml:space="preserve">The Kentucky Small Business Tax Credit application form found under the KSBTC tab (ensure the Application Submission Date at the top of the form </t>
    </r>
    <r>
      <rPr>
        <u/>
        <sz val="10"/>
        <rFont val="Arial"/>
        <family val="2"/>
      </rPr>
      <t>exactly</t>
    </r>
    <r>
      <rPr>
        <sz val="10"/>
        <rFont val="Arial"/>
        <family val="2"/>
      </rPr>
      <t xml:space="preserve"> matches the actual submission date) </t>
    </r>
  </si>
  <si>
    <t xml:space="preserve"> eligible employee(s).</t>
  </si>
  <si>
    <t>Form Submission Date (MM/DD/YYYY):</t>
  </si>
  <si>
    <t>Business/Organization Start Date (MM/DD/YYYY)</t>
  </si>
  <si>
    <t xml:space="preserve">I certify the applicant is not an ineligible business as per the   </t>
  </si>
  <si>
    <t>KY Small Business Tax Credit Guidelines.</t>
  </si>
  <si>
    <t>The Certification of Application form found under the Certification tab (completed and signed by an applicant company owner or employee who has authority to legally bind the company)</t>
  </si>
  <si>
    <t xml:space="preserve">The Incentive Disclosure form found under the Disclosure tab (completed and signed by an applicant company owner or employee who has authority to legally bind the company) </t>
  </si>
  <si>
    <t>BASE EMPLOYMENT (Complete the New Employees Section Above Prior to Completing this Section)</t>
  </si>
  <si>
    <r>
      <rPr>
        <b/>
        <sz val="9"/>
        <rFont val="Arial"/>
        <family val="2"/>
      </rPr>
      <t xml:space="preserve">Has the applicant business previously been approved for tax credits through the Kentucky Small Business Tax Credit (KSBTC) program?                                                                                                               </t>
    </r>
    <r>
      <rPr>
        <sz val="9"/>
        <rFont val="Arial"/>
        <family val="2"/>
      </rPr>
      <t xml:space="preserve">  Confirmation of previous KSBTC approval can be obtained by: 1) sending an email request to cedsbsd@ky.gov; or 2) calling (800) 626-2930; or 3) searching online at the web page below </t>
    </r>
  </si>
  <si>
    <t xml:space="preserve">If all previous entries on the KSBTC application have been entered correctly, the applicant's potential tax credit amount (subject to verification and approval by KEDFA) will be displayed at the bottom of the form.  If any new full-time employee or qualifying equipment errors remain, the phrase "CORRECT ERRORS" will display at the bottom of the form instead of the tax credit amount.  If you see this phrase, review the form for any error messages displayed in red text.  Make appropriate corrections to remove red error messages.  When all error messages have been removed, the potential tax credit amount will automatically calculate.    </t>
  </si>
  <si>
    <t xml:space="preserve">The application, consisting of the KSBTC, Certification and Disclosure worksheets, should be completed and submitted, including signatures and required attachments, to the following address or emailed to cedsbsd@ky.gov.     </t>
  </si>
  <si>
    <r>
      <t xml:space="preserve">     The undersigned, on behalf of the applicant, acknowledges that information contained within the application and its attachments may be subject to public disclosure to the extent required by law pursuant to any request made under the Kentucky Open Records Act contained in Chapter 61 of the Kentucky Revised Statutes.  Notwithstanding the above, except as otherwise agreed to by the applicant in writing, no confidential or proprietary application information shall be disclosed if properly excluded from disclosure under KRS 61.878 (as determined by the Authority, the Kentucky Attorney General or court of competent jurisdiction).  If approved, information reported to the Cabinet or the Authority with regard to employment numbers, average wages, investment, eligible costs, approved costs and other information as required by the program </t>
    </r>
    <r>
      <rPr>
        <sz val="10"/>
        <rFont val="Arial"/>
        <family val="2"/>
      </rPr>
      <t>shall be available for public disclosure.</t>
    </r>
  </si>
  <si>
    <t>Email addresses for ownership individuals listed above</t>
  </si>
  <si>
    <t>#1/Row 29</t>
  </si>
  <si>
    <t>#2/Row 30</t>
  </si>
  <si>
    <t>#3/Row 31</t>
  </si>
  <si>
    <t>#4/Row 32</t>
  </si>
  <si>
    <t>#5/Row 33</t>
  </si>
  <si>
    <t>6 Digit NAICS Code</t>
  </si>
  <si>
    <t xml:space="preserve">List below each eligible W-2 employee (maximum of 8 per application) for which you are seeking a tax credit.  For each individual listed, you are certifying that the employee meets ALL of the following criteria (must be able to answer yes to all 4 criteria to qualify for a potential tax credit):  </t>
  </si>
  <si>
    <t xml:space="preserve">3.  Employee was paid an average hourly wage of $10.88 or more during the 12 month employment eligibility period </t>
  </si>
  <si>
    <t>Employee Name (Must be a W-2 Paid Employee to Qualify)</t>
  </si>
  <si>
    <t>Salutation</t>
  </si>
  <si>
    <t>Phone</t>
  </si>
  <si>
    <t>Mr.</t>
  </si>
  <si>
    <t>Mrs.</t>
  </si>
  <si>
    <t>Ms.</t>
  </si>
  <si>
    <t>Dr.</t>
  </si>
  <si>
    <t>Sir</t>
  </si>
  <si>
    <t>Prof</t>
  </si>
  <si>
    <t>Applicant Business Owner/Contact Name</t>
  </si>
  <si>
    <t>1.  Meets the definition of qualifying equipment or technology listed above and not claimed on a previous application</t>
  </si>
  <si>
    <r>
      <rPr>
        <b/>
        <sz val="10"/>
        <rFont val="Arial"/>
        <family val="2"/>
      </rPr>
      <t>Applicant Business Owner/Contact Name</t>
    </r>
    <r>
      <rPr>
        <sz val="10"/>
        <rFont val="Arial"/>
        <family val="2"/>
      </rPr>
      <t xml:space="preserve"> - enter the name and contact information for an owner or authorized employee of the applicant business.  We will direct all correspondence related to this application, including official notification of tax credit approval or denial, to the person listed in this field.  If you also want other individuals outside the applicant company to be included on correspondence, you must provide authorization in writing allowing us to discuss your application with the named non-owner or non-employee.      </t>
    </r>
  </si>
  <si>
    <t>All applicants should familiarize themselves with the information regarding the incentive programs for which application is made as well as other applicable program statutory requirements and the KSBTC Guidelines.  Fact sheets regarding the incentive programs are located at:</t>
  </si>
  <si>
    <t>If you need assistance with the application, email cedsbsd@ky.gov or call (502) 564-7670.</t>
  </si>
  <si>
    <t>Organization1</t>
  </si>
  <si>
    <t>Subchapter S-Corporation</t>
  </si>
  <si>
    <t>Subchapter C-Corporation</t>
  </si>
  <si>
    <t>General Partnership</t>
  </si>
  <si>
    <t>Publicly Traded Partnership</t>
  </si>
  <si>
    <t>Attach invoices AND proof of payment for all of the qualifying equipment and/or technology listed in your application ( if any of your equipment is titled, also include a copy of the title with your application)</t>
  </si>
  <si>
    <t>Employee Count</t>
  </si>
  <si>
    <t>Based on the application form submission date and business start date that you entered above, invoice dates</t>
  </si>
  <si>
    <t>3.  Equipment is used/located at applicant's Kentucky location (if equipment is movable, must be based/titled in KY)</t>
  </si>
  <si>
    <t>I certify that the position(s) listed in the application meets all four eligible position criteria and can be verified by supporting documentation maintained by the applicant company.  I agree to provide access to employee supporting documentation if requested by CED or its agents.</t>
  </si>
  <si>
    <t>I certify that the applicant business currently owns the qualifying equipment and/or technology included in the application and that all listed equipment is located or based in Kentucky.</t>
  </si>
  <si>
    <t>County Where Project will be Located</t>
  </si>
  <si>
    <t>(may change if submit/start dates change)</t>
  </si>
  <si>
    <t xml:space="preserve">Any equipment listed on this application cannot be listed again on any future Kentucky Small Business Tax Credit applications submitted by the applicant.  Assuming information is entered correctly, the automatic calculation in the Tax Credit Calculation section at the bottom of the KSBTC worksheet will help you determine the minimum amount of qualifying equipment you need to list on the application in order to maximize your potential tax credit.   </t>
  </si>
  <si>
    <t>Qualifying equipment or technology is tangible property with an expected useful life of one year or more that is purchased by the applicant business for use in the business in Kentucky (not for resale or personal use).  Rebates, refunds, tax, labor, installation, delivery and similar expenses are not eligible costs and must be subtracted from total costs to obtain qualifying costs.</t>
  </si>
  <si>
    <t>STATEMENT</t>
  </si>
  <si>
    <t>ATTACHMENT A - INCENTIVE DISCLOSURE</t>
  </si>
  <si>
    <t>Has the applicant's federal tax ID number (FEIN) changed at any time within the last 2 years?</t>
  </si>
  <si>
    <t>Has the applicant's legal business structure changed at any time within the last 2 years?</t>
  </si>
  <si>
    <t>Include copies of invoices for each item purchased along with proof of payment by the applicant.  Documentation must show a clear audit trail of purchase by the applicant business.  Amounts listed above must match amounts on supporting documentation.</t>
  </si>
  <si>
    <t>Has the applicant been involved in a merger or acquisition with another business within the last 2 years?</t>
  </si>
  <si>
    <t>(employee will be ineligible for tax credit consideration if the employee's work start date below</t>
  </si>
  <si>
    <t>precedes the date this application is submitted to the Cabinet by more than 24 months; date</t>
  </si>
  <si>
    <t>Work Start Date (MM/DD/YYYY)</t>
  </si>
  <si>
    <t>If a new employee was hired but left before completing 12 consecutive months of employment, the position may still be eligible if a new employee began work to replace the departed employee within 45 days of his/her departure.</t>
  </si>
  <si>
    <t xml:space="preserve">Begin at the top of the form by entering a date in the Application Submission Date field.  If you don't have an exact date, enter the anticipated submission date.  Certain portions of the form use the date in this field to perform automatic calculations.  If the application submission date field is blank, the automatic calculations will not work.  The application submission date can be changed, but note that doing so may impact the status of information entered in other sections of the form.  Always update the application submission date immediately prior to submitting the application to the Cabinet for Economic Development.  As a reminder, all qualifying activity (start and maintain eligible positions and invoice/purchase qualifying equipment) MUST occur within the 24 month period immediately preceding the application submission date.  The application submission date must accurately reflect the actual submission date (date application is emailed, UPS/FedEx system entry date, postmark date or date/time stamp). </t>
  </si>
  <si>
    <t xml:space="preserve">If a new employee was hired but left before completing 12 consecutive months of employment, the position may still be eligible if a new employee started work to replace the departed employee within 45 days of his/her departure.  In such a situation, list both employee names in the same Employee Name field (e.g.; Joe Smith/Mary Brown).  If, between the two employees, they have worked 12 months with no breaks in employment other than a maximum of 45 days between the departure of the first employee and the work start date of the second employee, they will have met the 12 consecutive month employment requirement.  Attach a statement to the application documenting the work start and departure dates of the first employee and the  work start date of the second employee (and departure or current employment status), along with a statement certifying that the second employee was hired to replace the first employee.    </t>
  </si>
  <si>
    <t>ThreeNew</t>
  </si>
  <si>
    <t>will be verified by email date, UPS/FedEx system entry date, postmark date, or date/time stamp)</t>
  </si>
  <si>
    <t>Reminder: before submitting this application, go to the top of the form and update or verify the accuracy of the date in the Application Submission Date field.  Because of statutorily mandated response times and automatic calculations built into the application, the date in the Application Submission Date field must accurately reflect the official application submission date.  The official application submission date is the date that: 1) the application is emailed to cedsbsd@ky.gov; 2) the UPS/FedEx/tracked mail system entry date; 3) the date the application is postmarked; or 4) the date the application is date stamped by our office, if unable to determine submission by any other means.  An unsigned application is not considered submitted.  Receipt of an application that does not contain an accurate application submission date may require follow-up that delays the processing of the application.</t>
  </si>
  <si>
    <t>If your application meets all program requirements and the $3 million per fiscal year tax credit allocation that is shared between this program and the Selling Farmer Tax Credit program has not been fully allocated, your application will be selected for presentation at a Kentucky Economic Development Finance Authority (KEDFA) board meeting.  The KEDFA board typically meets the last Thursday of every month, except for a combined November/ December meeting in early December.  Proposed tax credits are not official until approved by the KEDFA board.  If selected for board presentation, a non-refundable application fee equal to one percent (1%) of the eligible tax credit amount must be paid to KEDFA.  Do not submit payment with your application; an agent of the Cabinet will notify you if payment is required and, if applicable, will confirm the amount of the payment and the method for making payment.</t>
  </si>
  <si>
    <r>
      <rPr>
        <b/>
        <sz val="10"/>
        <rFont val="Arial"/>
        <family val="2"/>
      </rPr>
      <t>Legal Business Name</t>
    </r>
    <r>
      <rPr>
        <sz val="10"/>
        <rFont val="Arial"/>
        <family val="2"/>
      </rPr>
      <t xml:space="preserve"> - if your business is required to be registered with the Kentucky Secretary of State (SOS), enter your legal business name EXACTLY as it appears in the SOS database at https://web.sos.ky.gov/ftsearch/.  Do not enter "doing business as" or assumed names in this field.  Please look up your company name in the SOS database to verify your correct official name. </t>
    </r>
  </si>
  <si>
    <t xml:space="preserve"> </t>
  </si>
  <si>
    <t xml:space="preserve">1. </t>
  </si>
  <si>
    <t xml:space="preserve">2. </t>
  </si>
  <si>
    <t>Current number of applicant W-2 employees who are subject to KY income tax AND work an average of 35 or more hours per week</t>
  </si>
  <si>
    <r>
      <t xml:space="preserve">Current number of applicant W-2 employees who are </t>
    </r>
    <r>
      <rPr>
        <u/>
        <sz val="9"/>
        <rFont val="Arial"/>
        <family val="2"/>
      </rPr>
      <t>not</t>
    </r>
    <r>
      <rPr>
        <sz val="9"/>
        <rFont val="Arial"/>
        <family val="2"/>
      </rPr>
      <t xml:space="preserve"> subject to KY income tax AND work an average of 35 or more hours per week</t>
    </r>
  </si>
  <si>
    <t xml:space="preserve">Current number of applicant full-time W-2 employees   </t>
  </si>
  <si>
    <t>CURRENT FULL-TIME EMPLOYMENT (DO NOT INCLUDE TEMPORARY OR CONTRACT WORKERS)</t>
  </si>
  <si>
    <r>
      <rPr>
        <b/>
        <sz val="10"/>
        <rFont val="Arial"/>
        <family val="2"/>
      </rPr>
      <t>Business Street Address</t>
    </r>
    <r>
      <rPr>
        <sz val="10"/>
        <rFont val="Arial"/>
        <family val="2"/>
      </rPr>
      <t xml:space="preserve"> - the Applicant must provide a valid business street address (no PO boxes) in Kentucky to be eligible for this program.  Provide the physical location of your primary place of business in Kentucky.</t>
    </r>
  </si>
  <si>
    <t>Include full-time W-2 applicant employees AT ALL LOCATIONS, both inside and outside Kentucky</t>
  </si>
  <si>
    <r>
      <t xml:space="preserve">and the applicant's </t>
    </r>
    <r>
      <rPr>
        <b/>
        <u/>
        <sz val="10"/>
        <rFont val="Arial"/>
        <family val="2"/>
      </rPr>
      <t>net</t>
    </r>
    <r>
      <rPr>
        <b/>
        <sz val="10"/>
        <rFont val="Arial"/>
        <family val="2"/>
      </rPr>
      <t xml:space="preserve"> increase in employees subject to Kentucky income tax is</t>
    </r>
  </si>
  <si>
    <r>
      <rPr>
        <b/>
        <sz val="10"/>
        <rFont val="Arial"/>
        <family val="2"/>
      </rPr>
      <t>6-Digit NAICS Code</t>
    </r>
    <r>
      <rPr>
        <sz val="10"/>
        <rFont val="Arial"/>
        <family val="2"/>
      </rPr>
      <t xml:space="preserve"> - NAICS codes are numerical codes used to classify businesses by the types of products or services they produce.  Go to https://www.census.gov/naics/ and enter a search keyword in the search box or click on one of the sector headings to expand to 6-digit codes.  You may not find an exact match for your business, or you may find more than one applicable code, but select the six-digit code that most accurately describes the primary business activity of your firm.</t>
    </r>
  </si>
  <si>
    <r>
      <rPr>
        <b/>
        <sz val="10"/>
        <rFont val="Arial"/>
        <family val="2"/>
      </rPr>
      <t>Certification</t>
    </r>
    <r>
      <rPr>
        <sz val="10"/>
        <rFont val="Arial"/>
        <family val="2"/>
      </rPr>
      <t xml:space="preserve"> - Answer Yes or No to all 7 questions on the Certification form.  The form must be signed by a company officer/official authorized to legally bind the company.</t>
    </r>
  </si>
  <si>
    <r>
      <t>INSTRUCTIONS:</t>
    </r>
    <r>
      <rPr>
        <sz val="10"/>
        <rFont val="Arial"/>
        <family val="2"/>
      </rPr>
      <t xml:space="preserve">  In accordance with the Executive Branch Code of Ethics, Chapter 11A of the Kentucky Revised Statutes ("KRS"), before any board or authority within or attached to the Cabinet for Economic Development ("CED") takes final action on any contract or agreement by which a bond, grant, lease, loan, assessment, incentive, inducement, or tax credit is awarded (the "incentive package"), the beneficiary of the incentive package must file with the approving board or authority a disclosure statement stating:  (i) the identity of the beneficiary of the incentive package, (ii) the identity of any person employed to act on behalf of the beneficiary with respect to the incentive package, (iii) the details of any financial transaction (as defined in KRS 11A.201(6)(a), see below) between the beneficiary (or any other person listed in (ii) above) and any agent or public servant of the CED, any member of any board or authority within or attached to that Cabinet, or any other public servant involved in the negotiation of the economic incentive package.</t>
    </r>
  </si>
  <si>
    <r>
      <t>NOTE:</t>
    </r>
    <r>
      <rPr>
        <sz val="10"/>
        <rFont val="Arial"/>
        <family val="2"/>
      </rPr>
      <t xml:space="preserve">  For purposes of KRS 11A.201(6)(a), the definition of "financial transaction" is activity conducted or undertaken for profit, not available to the general public on the same terms, that arises from the joint ownership, the ownership, or part ownership in common, of any real or personal property or any commercial or business enterprise of whatever form between:</t>
    </r>
  </si>
  <si>
    <t>Full Legal Name of Individual Owner of Applicant Company</t>
  </si>
  <si>
    <t>Owner's Full Home Address (no PO Boxes; Include City/State)</t>
  </si>
  <si>
    <t>Social Security Number</t>
  </si>
  <si>
    <t>Name of Legal Entity with Ownership Interest in the Applicant Company</t>
  </si>
  <si>
    <t>Date Organized</t>
  </si>
  <si>
    <t>Entity Owner's Full Address (no PO Boxes; Include City/State)</t>
  </si>
  <si>
    <t>Federal Employer Identification Number</t>
  </si>
  <si>
    <t>Applicant Company Key Decision Maker Full Legal Name &amp; Title</t>
  </si>
  <si>
    <t>Decision Maker's Full Home Address (no PO Boxes; include City/State)</t>
  </si>
  <si>
    <r>
      <t xml:space="preserve">If you entered one or more individual owners on rows 29-33, skip this section and proceed to row 45.  Otherwise, enter one key executive-level decision maker (Chief Executive Officer, Chief Financial Officer or equivalent) of the </t>
    </r>
    <r>
      <rPr>
        <u/>
        <sz val="10"/>
        <rFont val="Arial"/>
        <family val="2"/>
      </rPr>
      <t>applicant</t>
    </r>
    <r>
      <rPr>
        <sz val="10"/>
        <rFont val="Arial"/>
        <family val="2"/>
      </rPr>
      <t xml:space="preserve"> company on row 43 below.  The Cabinet may run a background check on any individual identified. </t>
    </r>
  </si>
  <si>
    <r>
      <t xml:space="preserve">If one or more companies or legal entities has a 20% or greater ownership interest in the applicant company, please provide information about the ownership entity or entities on rows 39-40 and attach to this application a list of the officers, directors, principals or other key executive-level decision makers of the </t>
    </r>
    <r>
      <rPr>
        <u/>
        <sz val="10"/>
        <rFont val="Arial"/>
        <family val="2"/>
      </rPr>
      <t>applicant</t>
    </r>
    <r>
      <rPr>
        <sz val="10"/>
        <rFont val="Arial"/>
        <family val="2"/>
      </rPr>
      <t xml:space="preserve"> company.</t>
    </r>
  </si>
  <si>
    <t xml:space="preserve">Is the applicant a successor or spinoff business created from a current or former business? </t>
  </si>
  <si>
    <t xml:space="preserve">     For each of the following statements, enter Yes if the corresponding statement is an accurate statement for the applicant company.  Enter No if the corresponding statement is not an accurate statement for the applicant company.  Each response shall operate as a separate certification.  The undersigned hereby certifies to the best of his/her knowledge:</t>
  </si>
  <si>
    <r>
      <t xml:space="preserve">The applicant (including any affiliate) has </t>
    </r>
    <r>
      <rPr>
        <u/>
        <sz val="10"/>
        <rFont val="Arial"/>
        <family val="2"/>
      </rPr>
      <t>not</t>
    </r>
    <r>
      <rPr>
        <sz val="10"/>
        <rFont val="Arial"/>
        <family val="2"/>
      </rPr>
      <t xml:space="preserve"> been placed in receivership or bankruptcy, been denied a business-related license, or had a business-related license revoked by any administrative, governmental, or regulatory agency.</t>
    </r>
  </si>
  <si>
    <r>
      <t xml:space="preserve">The Chief Executive Officer, or a similarly situated person in charge of the applicant's executive operations, has </t>
    </r>
    <r>
      <rPr>
        <u/>
        <sz val="10"/>
        <rFont val="Arial"/>
        <family val="2"/>
      </rPr>
      <t>not</t>
    </r>
    <r>
      <rPr>
        <sz val="10"/>
        <rFont val="Arial"/>
        <family val="2"/>
      </rPr>
      <t xml:space="preserve"> been convicted of any criminal offenses or filed for bankruptcy within the last ten years.</t>
    </r>
  </si>
  <si>
    <r>
      <t xml:space="preserve">The Chief Financial Officer, or a similarly situated person in charge of the applicant's financial affairs, has </t>
    </r>
    <r>
      <rPr>
        <u/>
        <sz val="10"/>
        <rFont val="Arial"/>
        <family val="2"/>
      </rPr>
      <t>not</t>
    </r>
    <r>
      <rPr>
        <sz val="10"/>
        <rFont val="Arial"/>
        <family val="2"/>
      </rPr>
      <t xml:space="preserve"> been convicted of any criminal offenses or filed for bankruptcy within the last ten years.</t>
    </r>
  </si>
  <si>
    <t xml:space="preserve">     If unable to answer Yes to all three of the statements above, please attach a brief explanation on a separate sheet of paper which shall be incorporated as an attachment to this application.</t>
  </si>
  <si>
    <t xml:space="preserve">     The applicant shall make the Cabinet aware if, subsequent to the filing of this application, including during the term of any agreement entered into between the applicant and the Cabinet or KEDFA, the applicant, or any owner or affiliate of the applicant, is convicted of any criminal offenses, is placed in receivership or adjudicates a bankruptcy, or is denied a business related license or has a business related license suspended or revoked by any administrative, governmental or regulatory agency.</t>
  </si>
  <si>
    <t>Cert4</t>
  </si>
  <si>
    <t>W2Question</t>
  </si>
  <si>
    <t>https://ced.ky.gov/Locating_Expanding/kybizince</t>
  </si>
  <si>
    <t xml:space="preserve">  Please return to the New Full-Time Employees section above and remove employees until the number of employees listed does not exceed the number listed on row 101 above.</t>
  </si>
  <si>
    <r>
      <rPr>
        <b/>
        <sz val="10"/>
        <rFont val="Arial"/>
        <family val="2"/>
      </rPr>
      <t>Current Full-Time Employment</t>
    </r>
    <r>
      <rPr>
        <sz val="10"/>
        <rFont val="Arial"/>
        <family val="2"/>
      </rPr>
      <t xml:space="preserve"> - enter the total number of W-2 applicant employees who work full-time (35 or more hours per week) and are subject to Kentucky income tax in cell H52.  Enter the total number of W-2 applicant employees who work full-time (35 or more hours per week) and are not subject to Kentucky income tax in cell H53.  Include full-time employees working at all applicant locations, but do not include contract or temporary employees.  The calculated number in cell H54 must be 50 or fewer to qualify for this program.</t>
    </r>
  </si>
  <si>
    <t xml:space="preserve">Professional Employer Organization - Businesses that have a contractual arrangement with a Professional Employer Organization (PEO) should answer Yes to the question on row 56 and provide a copy of the PEO agreement to the Cabinet for Economic Development.  Note: a PEO is more than a payroll services provider.  Businesses that utilize PEO's enter into a co-employer relationship where the employee is employed by the PEO but the employee's work is managed by the business.  </t>
  </si>
  <si>
    <t xml:space="preserve">After answering the Yes/No and follow-up questions in the Base Employment section, Your base employment number will calculate automatically and display on row 99.  In addition, the applicant's net employment increase will display on row 100 and the maximum number of tax credit eligible positions that can be listed on your application will be displayed on row 101.  Eligible positions must increase base employment, which means new positions will be eligible for tax credits only to the extent that base employment is maintained.  If new employees are hired but some of the employees counted in the base employment leave and are not replaced, only the amount of net employment increase is eligible for potential tax credit consideration.  In other words, some new full-time positions may not be eligible for a tax credit.  If the net increase in employment is less than the number of employees listed in the New Full-Time Employees section, a red error message will display on row 102 informing you to return to the New Full-Time Employees section and remove employees until the number of New Full-Time Employees listed matches the number of tax credit eligible positions on row 101.  You can choose which employees to remove, as long as all remaining employees meet the eligibility criteria.  Remove employees until the red error message on row 102 disappears.  </t>
  </si>
  <si>
    <r>
      <rPr>
        <b/>
        <sz val="10"/>
        <rFont val="Arial"/>
        <family val="2"/>
      </rPr>
      <t>Qualifying Equipment or Technology</t>
    </r>
    <r>
      <rPr>
        <sz val="10"/>
        <rFont val="Arial"/>
        <family val="2"/>
      </rPr>
      <t xml:space="preserve"> - enter qualifying equipment or technology that meets all 4 criteria listed at the top of this section.  Based on the Application Submission Date and the Business/Organization Start Date listed at the top of the form, the eligible Invoice Date purchase period will be displayed on row 115.  Invoice Date means original purchase/commitment date as displayed on the original invoice or similar document.  All invoice dates listed in this section must be between the dates on row 115 or a red error message will be displayed.  Qualifying equipment must be purchased within the 24 month period immediatly preceding submission of your application, but not prior to the business start date.  Note that the eligible time frame for equipment purchases may change if you alter the Application Submission Date and/or the Business Start Date listed on the form. </t>
    </r>
  </si>
  <si>
    <r>
      <rPr>
        <b/>
        <sz val="10"/>
        <rFont val="Arial"/>
        <family val="2"/>
      </rPr>
      <t>Tax Credit Calculation</t>
    </r>
    <r>
      <rPr>
        <sz val="10"/>
        <rFont val="Arial"/>
        <family val="2"/>
      </rPr>
      <t xml:space="preserve"> - Applicants are limited to a maximum of $25,000 in awarded tax credits per calendar year.  If the applicant has previously been awarded tax credits for the current calendar year (the year listed in the yellow box on row 136, based on the Application Submission Date), enter the dollar amount of tax credits previously approved for the current calendar year on row 136.  Skip this row if no previous tax credits have been awarded during the current calendar year.  </t>
    </r>
  </si>
  <si>
    <t xml:space="preserve">Are any of the employees counted above contracted through a Professional Employer Organization (PEO)?  A PEO is a business that provides human resources services as a co-employer, meaning the applicant business retains control over day-to-day employee management, but the PEO serves as the employer of record.  A PEO is more than a payroll services provider.  </t>
  </si>
  <si>
    <t xml:space="preserve">     In addition, the undersigned, on behalf of the applicant, acknowledges and grants permission to the Authority to share any and all information contained within the application and its attachments with appropriate state and federal agencies, local jurisdiction(s) and contracted consultants to determine the feasibility and potential impacts associated with the project for which incentives are sought.</t>
  </si>
  <si>
    <t>CONFIDENTIAL</t>
  </si>
  <si>
    <r>
      <rPr>
        <sz val="9"/>
        <color indexed="10"/>
        <rFont val="Calibri"/>
        <family val="2"/>
      </rPr>
      <t>←</t>
    </r>
    <r>
      <rPr>
        <sz val="9"/>
        <color indexed="10"/>
        <rFont val="Arial"/>
        <family val="2"/>
      </rPr>
      <t xml:space="preserve"> Start here (entry required for</t>
    </r>
  </si>
  <si>
    <t>accurate form auto-calculation)</t>
  </si>
  <si>
    <t xml:space="preserve">Please identify on rows 29-33 below all individual owners of the applicant company with 20% or greater ownership interest in the company.  The Cabinet may run a background check on any individuals identified.  If there are no individual owners with a 20% or greater ownership interest in the applicant company, enter "None" on row 29, follow instructions on row 41 and enter requested information on row 43.  </t>
  </si>
  <si>
    <t>Email address for person listed on row 43 above:</t>
  </si>
  <si>
    <r>
      <rPr>
        <b/>
        <sz val="10"/>
        <rFont val="Arial"/>
        <family val="2"/>
      </rPr>
      <t>New Full-Time Employees (continued)</t>
    </r>
    <r>
      <rPr>
        <sz val="10"/>
        <rFont val="Arial"/>
        <family val="2"/>
      </rPr>
      <t xml:space="preserve"> - list up to 8 new full-time W-2 employees who meet all 4 criteria listed in the New Full-Time Employees section and for which you want to include as an Eligible Position.  A red error message will display if: 1) a date in the work start date field is more than 24 months earlier than the date listed in the Application Submission Date field at the top of the form; 2) a date in the work start date field is less than 12 months earlier than the date entered in the Application Submission Date field or prior to the business/organization start date; 3) the dollar amount entered in the Employee Average Hourly Wage field is less than $10.88; or 4) the response to the question "Full-Time Employee for 12 Consecutive Months &amp; Subject to KY Income Tax?" is No.  Any of these entries means the listed employee does not qualify to be an Eligible Position.  For accurate tax credit calculation, errors/invalid entries must be corrected or removed before continuing to additional sections of the form.  Employees claimed on this application cannot be claimed on any future Kentucky Small Business Tax Credit applications the applicant may submit or on applications submitted by other companies the owner may own.    </t>
    </r>
  </si>
  <si>
    <t>Note that invoices and proof of payment for all listed equipment must be included with your application.  Invoice must show sufficient detail to determine purchase date, quantity, unit costs, and non-allowable costs.  Examples of acceptable proof of payment include one of the following: 1) front and back of the cancelled check used for payment; 2) statement from vendor showing payment in full for the item (vendor, not applicant, must verify account is paid in full); or 3) copy of electronic funds transfer documentation with sufficient detail to verify payment.  If a title is issued for the equipment (such as a vehicle), include a copy of the title as well (vehicle must be titled in Kentucky and in the name of the applicant business).</t>
  </si>
  <si>
    <r>
      <rPr>
        <b/>
        <sz val="10"/>
        <rFont val="Arial"/>
        <family val="2"/>
      </rPr>
      <t>Disclosure</t>
    </r>
    <r>
      <rPr>
        <sz val="10"/>
        <rFont val="Arial"/>
        <family val="2"/>
      </rPr>
      <t xml:space="preserve"> - enter the legal name of the beneficiary on row 20.  The beneficiary is the applicant company applying for a tax credit.  On rows 27-31, enter all individuals who had contact (phone, personal, email, fax, etc.) with any employees of the Cabinet for Economic Development (CED), individuals serving on boards attached to CED, or other public servants regarding the preparation and submission of this KSBTC application.  If an accountant or other individual external to the applicant company had contact with CED, individuals serving on boards attached to CED, or other public servants regarding this application, he/she must be listed as well.  Answer the Yes/No question on row 34.  If you answer No, skip to the bottom of the form and sign.  If you answer Yes, provide details of all financial transactions that occurred before signing.     </t>
    </r>
  </si>
  <si>
    <t>https://fisearch.ced.ky.gov/SearchCriteria</t>
  </si>
  <si>
    <t>https://ced.ky.gov/Entrepreneurship/KSBTC</t>
  </si>
  <si>
    <t>Kentucky Cabinet for Economic Development
Office of Entrepreneurship and Innovation
Old State Capitol Annex
300 West Broadway
Frankfort, KY  40601
(502) 564-7670</t>
  </si>
  <si>
    <r>
      <rPr>
        <b/>
        <sz val="10"/>
        <rFont val="Arial"/>
        <family val="2"/>
      </rPr>
      <t>New Full-Time Employees</t>
    </r>
    <r>
      <rPr>
        <sz val="10"/>
        <rFont val="Arial"/>
        <family val="2"/>
      </rPr>
      <t xml:space="preserve"> - the four questions at the top of this section (federal tax ID change, legal business structure change, acquisition/merger, or successor/spinoff) must be answered Yes or No to help determine if employees are eligible for tax credits.  Answering Yes to any of the questions does not necessarily make an applicant ineligible.  Email cedsbsd@ky.gov or call 502-564-7670 to speak with a project manager in our Office of Entrepreneurship and Innovation.  Depending on the situation, we may need additional supporting documentation to determine eligible new full-time employees and an accurate base employment number.</t>
    </r>
  </si>
  <si>
    <r>
      <rPr>
        <b/>
        <sz val="10"/>
        <rFont val="Arial"/>
        <family val="2"/>
      </rPr>
      <t>Base Employment</t>
    </r>
    <r>
      <rPr>
        <sz val="10"/>
        <rFont val="Arial"/>
        <family val="2"/>
      </rPr>
      <t xml:space="preserve"> - there are several questions in this section that are hidden and will only display depending on your Yes/No answer to the question regarding previous small business tax credit approval.  If you answer "No" (meaning you have not previously received Kentucky small business tax credits), your base employment date will be automatically calculated as the day before your earliest hire/start date listed in the New Full-Time Employees section of the form.  For first time applicants, enter the number of full time employees as of the base employment date on row 97.  If you answer "Yes" (meaning you have previously been approved for small business tax credits through the KSBTC program), you will need to manually enter the day prior to the earliest hire/start date listed on your first approved KSBTC application (this is your base employment date).  You will also need to enter the number of full-time employees subject to Kentucky income tax as of the base employment date, and the number of previous eligible positions for which a tax credit has been approved (contact the Office of Entrepreneurship and Innovation at 502-564-7670 if you need assistance determining accurate values for any of these entries).  </t>
    </r>
  </si>
  <si>
    <t>Hire Date and Work Start Date both refer to the first day that an employee starts working at the applicant company in an eligible position as a full-time employee subject to Kentucky income tax.</t>
  </si>
  <si>
    <t>Rev 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</si>
</sst>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164" formatCode="[$-409]mmmm\ d\,\ yyyy;@"/>
    <numFmt numFmtId="165" formatCode="0.0%"/>
    <numFmt numFmtId="166" formatCode="_(&quot;$&quot;* #,##0_);_(&quot;$&quot;* \(#,##0\);_(&quot;$&quot;* &quot;-&quot;??_);_(@_)"/>
    <numFmt numFmtId="167" formatCode="m/d/yy;@"/>
    <numFmt numFmtId="168" formatCode="m/d/yyyy;@"/>
    <numFmt numFmtId="169" formatCode="&quot;$&quot;#,##0.00"/>
    <numFmt numFmtId="170" formatCode="mm/dd/yy;@"/>
    <numFmt numFmtId="171" formatCode="&quot;$&quot;#,##0"/>
  </numFmts>
  <fonts count="31" x14ac:knownFonts="1">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u/>
      <sz val="10"/>
      <name val="Arial"/>
      <family val="2"/>
    </font>
    <font>
      <i/>
      <sz val="10"/>
      <name val="Arial"/>
      <family val="2"/>
    </font>
    <font>
      <b/>
      <sz val="12"/>
      <name val="Arial"/>
      <family val="2"/>
    </font>
    <font>
      <u/>
      <sz val="10"/>
      <name val="Arial"/>
      <family val="2"/>
    </font>
    <font>
      <i/>
      <sz val="9"/>
      <name val="Arial"/>
      <family val="2"/>
    </font>
    <font>
      <sz val="24"/>
      <name val="Arial"/>
      <family val="2"/>
    </font>
    <font>
      <sz val="9"/>
      <name val="Arial"/>
      <family val="2"/>
    </font>
    <font>
      <b/>
      <sz val="9"/>
      <name val="Arial"/>
      <family val="2"/>
    </font>
    <font>
      <sz val="10"/>
      <name val="Arial"/>
      <family val="2"/>
    </font>
    <font>
      <u/>
      <sz val="9"/>
      <color indexed="12"/>
      <name val="Arial"/>
      <family val="2"/>
    </font>
    <font>
      <sz val="14"/>
      <name val="Arial"/>
      <family val="2"/>
    </font>
    <font>
      <b/>
      <sz val="14"/>
      <name val="Arial"/>
      <family val="2"/>
    </font>
    <font>
      <b/>
      <u/>
      <sz val="10"/>
      <color indexed="12"/>
      <name val="Arial"/>
      <family val="2"/>
    </font>
    <font>
      <b/>
      <sz val="10"/>
      <color indexed="10"/>
      <name val="Arial"/>
      <family val="2"/>
    </font>
    <font>
      <b/>
      <i/>
      <sz val="10"/>
      <color indexed="10"/>
      <name val="Arial"/>
      <family val="2"/>
    </font>
    <font>
      <sz val="9"/>
      <color indexed="10"/>
      <name val="Arial"/>
      <family val="2"/>
    </font>
    <font>
      <sz val="9"/>
      <color indexed="10"/>
      <name val="Calibri"/>
      <family val="2"/>
    </font>
    <font>
      <sz val="10"/>
      <color rgb="FFFF0000"/>
      <name val="Arial"/>
      <family val="2"/>
    </font>
    <font>
      <b/>
      <sz val="10"/>
      <color rgb="FFFF0000"/>
      <name val="Arial"/>
      <family val="2"/>
    </font>
    <font>
      <b/>
      <sz val="9"/>
      <color rgb="FFFF0000"/>
      <name val="Arial"/>
      <family val="2"/>
    </font>
    <font>
      <b/>
      <sz val="8"/>
      <color rgb="FFFF0000"/>
      <name val="Arial"/>
      <family val="2"/>
    </font>
    <font>
      <sz val="9"/>
      <color rgb="FFFF0000"/>
      <name val="Arial"/>
      <family val="2"/>
    </font>
    <font>
      <u/>
      <sz val="9"/>
      <name val="Arial"/>
      <family val="2"/>
    </font>
    <font>
      <sz val="12"/>
      <color rgb="FFFF0000"/>
      <name val="Arial"/>
      <family val="2"/>
    </font>
    <font>
      <b/>
      <sz val="12"/>
      <color rgb="FFFF0000"/>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cellStyleXfs>
  <cellXfs count="496">
    <xf numFmtId="0" fontId="0" fillId="0" borderId="0" xfId="0"/>
    <xf numFmtId="0" fontId="0" fillId="0" borderId="1" xfId="0" applyBorder="1"/>
    <xf numFmtId="0" fontId="0" fillId="2" borderId="0" xfId="0" applyFill="1"/>
    <xf numFmtId="0" fontId="6" fillId="0" borderId="0" xfId="0" applyFont="1"/>
    <xf numFmtId="0" fontId="7" fillId="2" borderId="0" xfId="0" applyFont="1" applyFill="1" applyBorder="1" applyAlignment="1"/>
    <xf numFmtId="0" fontId="0" fillId="2" borderId="0" xfId="0" applyFill="1" applyBorder="1" applyAlignment="1">
      <alignment wrapText="1"/>
    </xf>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7" fillId="2" borderId="0" xfId="0" applyFont="1" applyFill="1" applyBorder="1"/>
    <xf numFmtId="0" fontId="0" fillId="2" borderId="6" xfId="0" applyFill="1" applyBorder="1"/>
    <xf numFmtId="0" fontId="0" fillId="2" borderId="5" xfId="0" applyFill="1" applyBorder="1" applyAlignment="1">
      <alignment wrapText="1"/>
    </xf>
    <xf numFmtId="165"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8" xfId="0" applyBorder="1" applyAlignment="1" applyProtection="1">
      <alignment horizontal="center" wrapText="1"/>
      <protection locked="0"/>
    </xf>
    <xf numFmtId="0" fontId="0" fillId="0" borderId="0" xfId="0" applyAlignment="1">
      <alignment wrapText="1"/>
    </xf>
    <xf numFmtId="0" fontId="0" fillId="0" borderId="0" xfId="0" applyAlignment="1">
      <alignment vertical="top" wrapText="1"/>
    </xf>
    <xf numFmtId="0" fontId="9" fillId="0" borderId="0" xfId="0" applyFont="1"/>
    <xf numFmtId="0" fontId="7" fillId="0" borderId="0" xfId="0" applyFont="1"/>
    <xf numFmtId="0" fontId="0" fillId="3" borderId="0" xfId="0" applyFill="1"/>
    <xf numFmtId="0" fontId="6" fillId="2" borderId="4" xfId="0" applyFont="1" applyFill="1" applyBorder="1"/>
    <xf numFmtId="0" fontId="0" fillId="2" borderId="9"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6" fillId="3" borderId="0" xfId="0" applyFont="1" applyFill="1"/>
    <xf numFmtId="0" fontId="0" fillId="3" borderId="0" xfId="0" applyFill="1" applyBorder="1"/>
    <xf numFmtId="0" fontId="6" fillId="3" borderId="0" xfId="0" applyFont="1" applyFill="1" applyBorder="1"/>
    <xf numFmtId="0" fontId="0" fillId="0" borderId="0" xfId="0" applyAlignment="1"/>
    <xf numFmtId="0" fontId="0" fillId="0" borderId="0" xfId="0" applyFill="1" applyBorder="1"/>
    <xf numFmtId="0" fontId="0" fillId="2" borderId="4" xfId="0" applyFill="1" applyBorder="1" applyAlignment="1">
      <alignment wrapText="1"/>
    </xf>
    <xf numFmtId="0" fontId="11" fillId="0" borderId="1" xfId="0" applyFont="1" applyBorder="1" applyAlignment="1" applyProtection="1">
      <alignment horizontal="center" vertical="top"/>
      <protection locked="0"/>
    </xf>
    <xf numFmtId="0" fontId="4" fillId="0" borderId="1" xfId="0" applyFont="1" applyBorder="1"/>
    <xf numFmtId="0" fontId="0" fillId="2" borderId="3" xfId="0" applyFill="1" applyBorder="1" applyAlignment="1">
      <alignment wrapText="1"/>
    </xf>
    <xf numFmtId="0" fontId="0" fillId="2" borderId="6" xfId="0" applyFill="1" applyBorder="1" applyAlignment="1">
      <alignment wrapText="1"/>
    </xf>
    <xf numFmtId="0" fontId="0" fillId="0" borderId="0" xfId="0" applyBorder="1"/>
    <xf numFmtId="0" fontId="12" fillId="2" borderId="4" xfId="0" applyFont="1" applyFill="1" applyBorder="1" applyAlignment="1">
      <alignment wrapText="1"/>
    </xf>
    <xf numFmtId="0" fontId="4" fillId="0" borderId="0" xfId="0" applyFont="1" applyAlignment="1">
      <alignment wrapText="1"/>
    </xf>
    <xf numFmtId="0" fontId="4" fillId="0" borderId="0" xfId="0" applyFont="1"/>
    <xf numFmtId="0" fontId="0" fillId="0" borderId="0" xfId="0" applyAlignment="1">
      <alignment horizontal="center" wrapText="1"/>
    </xf>
    <xf numFmtId="0" fontId="4" fillId="2" borderId="1" xfId="0" applyFont="1" applyFill="1" applyBorder="1" applyAlignment="1">
      <alignment horizontal="center" wrapText="1"/>
    </xf>
    <xf numFmtId="167" fontId="0" fillId="5" borderId="1" xfId="0" applyNumberFormat="1" applyFill="1" applyBorder="1" applyAlignment="1" applyProtection="1">
      <alignment horizontal="center" vertical="top" wrapText="1"/>
      <protection locked="0"/>
    </xf>
    <xf numFmtId="38" fontId="0" fillId="5" borderId="1" xfId="0" applyNumberFormat="1" applyFill="1" applyBorder="1" applyAlignment="1" applyProtection="1">
      <alignment horizontal="center" vertical="top"/>
      <protection locked="0"/>
    </xf>
    <xf numFmtId="0" fontId="0" fillId="0" borderId="0" xfId="0" applyAlignment="1">
      <alignment vertical="top"/>
    </xf>
    <xf numFmtId="0" fontId="4" fillId="2" borderId="4" xfId="0" applyFont="1" applyFill="1" applyBorder="1" applyAlignment="1"/>
    <xf numFmtId="0" fontId="23" fillId="0" borderId="0" xfId="0" applyFont="1" applyAlignment="1">
      <alignment vertical="top"/>
    </xf>
    <xf numFmtId="0" fontId="4" fillId="0" borderId="0" xfId="4"/>
    <xf numFmtId="0" fontId="4" fillId="2" borderId="4" xfId="0" applyFont="1" applyFill="1" applyBorder="1" applyAlignment="1">
      <alignment wrapText="1"/>
    </xf>
    <xf numFmtId="0" fontId="4" fillId="0" borderId="0" xfId="0" applyFont="1" applyFill="1" applyBorder="1"/>
    <xf numFmtId="0" fontId="0" fillId="6" borderId="0" xfId="0" applyFill="1"/>
    <xf numFmtId="0" fontId="4" fillId="6" borderId="0" xfId="0" applyFont="1" applyFill="1" applyBorder="1" applyAlignment="1">
      <alignment horizontal="center"/>
    </xf>
    <xf numFmtId="0" fontId="2" fillId="6" borderId="0" xfId="0" applyFont="1" applyFill="1" applyBorder="1" applyAlignment="1">
      <alignment horizontal="center" wrapText="1"/>
    </xf>
    <xf numFmtId="0" fontId="12" fillId="2" borderId="1" xfId="0" applyFont="1" applyFill="1" applyBorder="1" applyAlignment="1">
      <alignment horizontal="center" wrapText="1"/>
    </xf>
    <xf numFmtId="0" fontId="16" fillId="0" borderId="1" xfId="0" applyFont="1" applyFill="1" applyBorder="1" applyAlignment="1" applyProtection="1">
      <alignment horizontal="center" vertical="center" wrapText="1"/>
      <protection locked="0"/>
    </xf>
    <xf numFmtId="170" fontId="0" fillId="6" borderId="1" xfId="0" applyNumberFormat="1" applyFill="1" applyBorder="1" applyAlignment="1">
      <alignment horizontal="center"/>
    </xf>
    <xf numFmtId="0" fontId="4" fillId="6" borderId="0" xfId="0" applyFont="1" applyFill="1" applyAlignment="1">
      <alignment horizontal="center"/>
    </xf>
    <xf numFmtId="0" fontId="0" fillId="6" borderId="0" xfId="0" applyFill="1" applyBorder="1"/>
    <xf numFmtId="0" fontId="0" fillId="6" borderId="0" xfId="0" applyFill="1" applyAlignment="1">
      <alignment vertical="top"/>
    </xf>
    <xf numFmtId="0" fontId="4" fillId="2" borderId="0" xfId="0" applyFont="1" applyFill="1" applyBorder="1" applyAlignment="1">
      <alignment horizontal="center"/>
    </xf>
    <xf numFmtId="167" fontId="0" fillId="0" borderId="1" xfId="0" applyNumberFormat="1" applyBorder="1" applyAlignment="1" applyProtection="1">
      <alignment horizontal="center"/>
      <protection locked="0"/>
    </xf>
    <xf numFmtId="1" fontId="4" fillId="0" borderId="1" xfId="0" applyNumberFormat="1" applyFont="1" applyBorder="1" applyAlignment="1" applyProtection="1">
      <alignment horizontal="center"/>
      <protection locked="0"/>
    </xf>
    <xf numFmtId="0" fontId="3" fillId="2" borderId="0" xfId="0" applyFont="1" applyFill="1" applyBorder="1" applyProtection="1"/>
    <xf numFmtId="0" fontId="0" fillId="0" borderId="0" xfId="0" applyProtection="1"/>
    <xf numFmtId="0" fontId="4" fillId="0" borderId="0" xfId="0" applyFont="1" applyAlignment="1" applyProtection="1">
      <alignment horizontal="right"/>
    </xf>
    <xf numFmtId="0" fontId="12" fillId="0" borderId="4" xfId="0" applyFont="1" applyBorder="1" applyProtection="1"/>
    <xf numFmtId="0" fontId="4" fillId="0" borderId="0" xfId="0" applyFont="1" applyFill="1" applyBorder="1" applyProtection="1"/>
    <xf numFmtId="0" fontId="4" fillId="0" borderId="1" xfId="0" applyFont="1" applyBorder="1" applyAlignment="1" applyProtection="1">
      <alignment vertical="top" wrapText="1"/>
      <protection locked="0"/>
    </xf>
    <xf numFmtId="0" fontId="0" fillId="0" borderId="0" xfId="0" applyFill="1"/>
    <xf numFmtId="0" fontId="0" fillId="0" borderId="0" xfId="0" applyAlignment="1">
      <alignment horizontal="center"/>
    </xf>
    <xf numFmtId="0" fontId="0" fillId="6" borderId="0" xfId="0" applyFill="1" applyAlignment="1">
      <alignment horizontal="center"/>
    </xf>
    <xf numFmtId="0" fontId="0" fillId="6" borderId="1" xfId="0" applyFill="1" applyBorder="1" applyAlignment="1" applyProtection="1">
      <alignment horizontal="center"/>
    </xf>
    <xf numFmtId="171" fontId="0" fillId="0" borderId="0" xfId="0" applyNumberFormat="1"/>
    <xf numFmtId="0" fontId="4" fillId="6" borderId="0" xfId="0" applyFont="1" applyFill="1" applyAlignment="1">
      <alignment horizontal="center" wrapText="1"/>
    </xf>
    <xf numFmtId="0" fontId="4" fillId="6" borderId="0" xfId="0" applyFont="1" applyFill="1" applyAlignment="1">
      <alignment vertical="top"/>
    </xf>
    <xf numFmtId="38" fontId="17" fillId="6" borderId="1" xfId="0" applyNumberFormat="1" applyFont="1" applyFill="1" applyBorder="1" applyAlignment="1">
      <alignment horizontal="center" vertical="center"/>
    </xf>
    <xf numFmtId="38" fontId="4" fillId="6" borderId="1" xfId="0" applyNumberFormat="1" applyFont="1" applyFill="1" applyBorder="1" applyAlignment="1" applyProtection="1">
      <alignment horizontal="center"/>
    </xf>
    <xf numFmtId="0" fontId="12" fillId="2" borderId="4" xfId="0" applyFont="1" applyFill="1" applyBorder="1" applyAlignment="1">
      <alignment horizontal="left" wrapText="1"/>
    </xf>
    <xf numFmtId="0" fontId="12" fillId="2" borderId="0" xfId="0" applyFont="1" applyFill="1" applyBorder="1" applyAlignment="1">
      <alignment horizontal="left" wrapText="1"/>
    </xf>
    <xf numFmtId="0" fontId="12" fillId="2" borderId="5" xfId="0" applyFont="1" applyFill="1" applyBorder="1" applyAlignment="1">
      <alignment horizontal="left" wrapText="1"/>
    </xf>
    <xf numFmtId="0" fontId="23" fillId="0" borderId="0" xfId="0" applyFont="1"/>
    <xf numFmtId="0" fontId="3" fillId="7" borderId="3"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12" fillId="0" borderId="2" xfId="0" applyFont="1" applyBorder="1" applyProtection="1"/>
    <xf numFmtId="49" fontId="4" fillId="0" borderId="0" xfId="0" applyNumberFormat="1" applyFont="1" applyAlignment="1">
      <alignment vertical="top"/>
    </xf>
    <xf numFmtId="0" fontId="3" fillId="0" borderId="0" xfId="0" applyFont="1" applyFill="1" applyBorder="1"/>
    <xf numFmtId="38" fontId="3" fillId="0" borderId="0" xfId="0" applyNumberFormat="1" applyFont="1" applyFill="1" applyBorder="1"/>
    <xf numFmtId="166" fontId="14" fillId="0" borderId="0" xfId="1" applyNumberFormat="1" applyFont="1" applyFill="1" applyBorder="1"/>
    <xf numFmtId="0" fontId="4" fillId="0" borderId="0" xfId="0" applyFont="1" applyAlignment="1">
      <alignment vertical="top" wrapText="1"/>
    </xf>
    <xf numFmtId="0" fontId="0" fillId="0" borderId="0" xfId="0" applyAlignment="1">
      <alignment vertical="center"/>
    </xf>
    <xf numFmtId="0" fontId="4" fillId="2" borderId="4" xfId="0" applyFont="1" applyFill="1" applyBorder="1"/>
    <xf numFmtId="0" fontId="4" fillId="2" borderId="0" xfId="0" applyFont="1" applyFill="1" applyBorder="1"/>
    <xf numFmtId="0" fontId="4" fillId="6" borderId="1" xfId="0" applyFont="1" applyFill="1" applyBorder="1" applyAlignment="1" applyProtection="1">
      <alignment horizontal="center" vertical="top" wrapText="1"/>
    </xf>
    <xf numFmtId="0" fontId="4" fillId="0" borderId="1" xfId="0" applyFont="1" applyBorder="1" applyAlignment="1" applyProtection="1">
      <alignment horizontal="center"/>
      <protection locked="0"/>
    </xf>
    <xf numFmtId="49" fontId="4" fillId="0" borderId="0" xfId="0" applyNumberFormat="1" applyFont="1" applyBorder="1" applyAlignment="1">
      <alignment vertical="top"/>
    </xf>
    <xf numFmtId="0" fontId="4" fillId="0" borderId="0" xfId="0" applyFont="1" applyAlignment="1">
      <alignment vertical="center" wrapText="1"/>
    </xf>
    <xf numFmtId="0" fontId="4" fillId="0" borderId="0" xfId="0" applyFont="1" applyBorder="1" applyAlignment="1">
      <alignment vertical="center" wrapText="1"/>
    </xf>
    <xf numFmtId="49" fontId="4" fillId="0" borderId="0" xfId="0" applyNumberFormat="1" applyFont="1" applyBorder="1" applyAlignment="1">
      <alignment vertical="center"/>
    </xf>
    <xf numFmtId="49" fontId="4" fillId="0" borderId="11" xfId="0" applyNumberFormat="1" applyFont="1" applyBorder="1" applyAlignment="1" applyProtection="1">
      <alignment horizontal="center" vertical="center"/>
      <protection locked="0"/>
    </xf>
    <xf numFmtId="0" fontId="4" fillId="6" borderId="0" xfId="0" applyFont="1" applyFill="1" applyBorder="1" applyAlignment="1">
      <alignment horizontal="center" wrapText="1"/>
    </xf>
    <xf numFmtId="170" fontId="0" fillId="6" borderId="1" xfId="0" applyNumberFormat="1" applyFill="1" applyBorder="1" applyAlignment="1">
      <alignment horizontal="center" wrapText="1"/>
    </xf>
    <xf numFmtId="0" fontId="12" fillId="0" borderId="0" xfId="4" applyFont="1"/>
    <xf numFmtId="0" fontId="2" fillId="0" borderId="1" xfId="0" applyFont="1" applyBorder="1" applyAlignment="1" applyProtection="1">
      <alignment horizontal="center" wrapText="1"/>
    </xf>
    <xf numFmtId="0" fontId="4" fillId="0" borderId="12" xfId="0" applyFont="1" applyBorder="1" applyAlignment="1" applyProtection="1">
      <alignment vertical="top" wrapText="1"/>
      <protection locked="0"/>
    </xf>
    <xf numFmtId="0" fontId="5" fillId="0" borderId="0" xfId="3" applyAlignment="1" applyProtection="1"/>
    <xf numFmtId="0" fontId="8" fillId="0" borderId="0" xfId="0" applyFont="1" applyAlignment="1">
      <alignment horizontal="center"/>
    </xf>
    <xf numFmtId="0" fontId="0" fillId="6" borderId="0" xfId="0" applyFill="1" applyBorder="1" applyAlignment="1">
      <alignment wrapText="1"/>
    </xf>
    <xf numFmtId="0" fontId="4" fillId="2" borderId="0" xfId="0" applyFont="1" applyFill="1"/>
    <xf numFmtId="38" fontId="0" fillId="6" borderId="0" xfId="0" applyNumberFormat="1" applyFill="1"/>
    <xf numFmtId="8" fontId="0" fillId="6" borderId="0" xfId="0" applyNumberFormat="1" applyFill="1"/>
    <xf numFmtId="0" fontId="0" fillId="0" borderId="0" xfId="0"/>
    <xf numFmtId="0" fontId="6" fillId="7" borderId="3" xfId="0" applyFont="1" applyFill="1" applyBorder="1"/>
    <xf numFmtId="0" fontId="6" fillId="7" borderId="2" xfId="0" applyFont="1" applyFill="1" applyBorder="1"/>
    <xf numFmtId="0" fontId="6" fillId="7" borderId="6" xfId="0" applyFont="1" applyFill="1" applyBorder="1"/>
    <xf numFmtId="0" fontId="4" fillId="0" borderId="1" xfId="0" applyFont="1" applyFill="1" applyBorder="1" applyAlignment="1" applyProtection="1">
      <alignment horizontal="center"/>
      <protection locked="0"/>
    </xf>
    <xf numFmtId="0" fontId="4" fillId="2" borderId="4" xfId="0" applyFont="1" applyFill="1" applyBorder="1" applyAlignment="1">
      <alignment horizontal="right" wrapText="1"/>
    </xf>
    <xf numFmtId="49" fontId="12" fillId="2" borderId="2" xfId="0" applyNumberFormat="1" applyFont="1" applyFill="1" applyBorder="1" applyAlignment="1">
      <alignment horizontal="right" vertical="top" wrapText="1"/>
    </xf>
    <xf numFmtId="49" fontId="12" fillId="2" borderId="4" xfId="0" applyNumberFormat="1" applyFont="1" applyFill="1" applyBorder="1" applyAlignment="1">
      <alignment horizontal="right" vertical="top"/>
    </xf>
    <xf numFmtId="0" fontId="4" fillId="0" borderId="0" xfId="0" applyFont="1" applyAlignment="1">
      <alignment wrapText="1"/>
    </xf>
    <xf numFmtId="0" fontId="0" fillId="0" borderId="0" xfId="0" applyAlignment="1">
      <alignment wrapText="1"/>
    </xf>
    <xf numFmtId="0" fontId="0" fillId="0" borderId="0" xfId="0"/>
    <xf numFmtId="0" fontId="2" fillId="0" borderId="0" xfId="0" applyFont="1"/>
    <xf numFmtId="0" fontId="4" fillId="0" borderId="0" xfId="0" applyFont="1" applyAlignment="1">
      <alignment vertical="top" wrapText="1"/>
    </xf>
    <xf numFmtId="0" fontId="0" fillId="0" borderId="0" xfId="0"/>
    <xf numFmtId="167" fontId="0" fillId="0" borderId="13" xfId="0" applyNumberFormat="1" applyBorder="1" applyAlignment="1" applyProtection="1">
      <alignment horizontal="center" wrapText="1"/>
      <protection locked="0"/>
    </xf>
    <xf numFmtId="0" fontId="0" fillId="2" borderId="7" xfId="0" applyFill="1" applyBorder="1" applyAlignment="1">
      <alignment horizontal="center" wrapText="1"/>
    </xf>
    <xf numFmtId="0" fontId="0" fillId="2" borderId="10" xfId="0" applyFill="1" applyBorder="1" applyAlignment="1">
      <alignment horizontal="center" wrapText="1"/>
    </xf>
    <xf numFmtId="0" fontId="4" fillId="7" borderId="0" xfId="0" applyFont="1" applyFill="1" applyAlignment="1">
      <alignment horizontal="center" wrapText="1"/>
    </xf>
    <xf numFmtId="0" fontId="4" fillId="7" borderId="5" xfId="0" applyFont="1" applyFill="1" applyBorder="1" applyAlignment="1">
      <alignment horizontal="center" wrapText="1"/>
    </xf>
    <xf numFmtId="170" fontId="0" fillId="0" borderId="1" xfId="0" applyNumberFormat="1" applyBorder="1" applyAlignment="1" applyProtection="1">
      <alignment horizontal="center" wrapText="1"/>
      <protection locked="0"/>
    </xf>
    <xf numFmtId="165" fontId="4" fillId="0" borderId="1" xfId="0" applyNumberFormat="1" applyFont="1" applyBorder="1" applyAlignment="1" applyProtection="1">
      <alignment horizontal="center"/>
      <protection locked="0"/>
    </xf>
    <xf numFmtId="170" fontId="0" fillId="0" borderId="8" xfId="0" applyNumberFormat="1" applyBorder="1" applyAlignment="1" applyProtection="1">
      <alignment horizontal="center" wrapText="1"/>
      <protection locked="0"/>
    </xf>
    <xf numFmtId="165" fontId="4" fillId="0" borderId="8" xfId="0" applyNumberFormat="1" applyFont="1" applyBorder="1" applyAlignment="1" applyProtection="1">
      <alignment horizontal="center"/>
      <protection locked="0"/>
    </xf>
    <xf numFmtId="0" fontId="8" fillId="0" borderId="1" xfId="0" applyFont="1" applyFill="1" applyBorder="1" applyAlignment="1" applyProtection="1">
      <alignment horizontal="center" vertical="center" wrapText="1"/>
      <protection locked="0"/>
    </xf>
    <xf numFmtId="0" fontId="12" fillId="7" borderId="3" xfId="0" applyFont="1" applyFill="1" applyBorder="1"/>
    <xf numFmtId="0" fontId="4" fillId="7" borderId="2" xfId="0" applyFont="1" applyFill="1" applyBorder="1"/>
    <xf numFmtId="0" fontId="0" fillId="0" borderId="1"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0" fillId="0" borderId="0" xfId="0"/>
    <xf numFmtId="0" fontId="2" fillId="0" borderId="0" xfId="0" applyFont="1"/>
    <xf numFmtId="0" fontId="23" fillId="0" borderId="4" xfId="0" applyFont="1" applyBorder="1"/>
    <xf numFmtId="0" fontId="23" fillId="0" borderId="0" xfId="0" applyFont="1" applyBorder="1"/>
    <xf numFmtId="0" fontId="27" fillId="0" borderId="0" xfId="0" applyFont="1"/>
    <xf numFmtId="0" fontId="21" fillId="0" borderId="0" xfId="0" applyFont="1" applyBorder="1"/>
    <xf numFmtId="0" fontId="0" fillId="0" borderId="0" xfId="0"/>
    <xf numFmtId="0" fontId="30" fillId="0" borderId="0" xfId="0" applyFont="1" applyAlignment="1">
      <alignment horizontal="center"/>
    </xf>
    <xf numFmtId="0" fontId="29" fillId="0" borderId="0" xfId="0" applyFont="1" applyAlignment="1">
      <alignment horizontal="center"/>
    </xf>
    <xf numFmtId="0" fontId="18" fillId="0" borderId="0" xfId="3" applyFont="1" applyAlignment="1" applyProtection="1">
      <alignment horizontal="center"/>
    </xf>
    <xf numFmtId="0" fontId="8" fillId="0" borderId="0" xfId="0" applyFont="1" applyAlignment="1">
      <alignment horizontal="center"/>
    </xf>
    <xf numFmtId="0" fontId="6" fillId="0" borderId="0" xfId="0" applyFont="1"/>
    <xf numFmtId="0" fontId="4" fillId="0" borderId="0" xfId="0" applyFont="1" applyAlignment="1">
      <alignment vertical="center" wrapText="1"/>
    </xf>
    <xf numFmtId="0" fontId="0" fillId="0" borderId="0" xfId="0" applyAlignment="1">
      <alignment vertical="center" wrapText="1"/>
    </xf>
    <xf numFmtId="0" fontId="12" fillId="0" borderId="0" xfId="0" applyFont="1" applyAlignment="1">
      <alignment wrapText="1"/>
    </xf>
    <xf numFmtId="0" fontId="18" fillId="0" borderId="0" xfId="3" applyFont="1" applyAlignment="1" applyProtection="1">
      <alignment wrapText="1"/>
    </xf>
    <xf numFmtId="0" fontId="3" fillId="0" borderId="0" xfId="0" applyFont="1" applyAlignment="1">
      <alignment wrapText="1"/>
    </xf>
    <xf numFmtId="0" fontId="18" fillId="0" borderId="0" xfId="3" applyFont="1" applyAlignment="1" applyProtection="1"/>
    <xf numFmtId="0" fontId="1" fillId="0" borderId="0" xfId="0" applyFont="1" applyAlignment="1">
      <alignment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right"/>
    </xf>
    <xf numFmtId="0" fontId="4" fillId="0" borderId="0" xfId="0" applyFont="1" applyAlignment="1">
      <alignment horizontal="left" wrapText="1"/>
    </xf>
    <xf numFmtId="0" fontId="1" fillId="0" borderId="0" xfId="0" applyFont="1" applyAlignment="1">
      <alignment horizontal="left" vertical="center" wrapText="1"/>
    </xf>
    <xf numFmtId="0" fontId="3" fillId="0" borderId="0" xfId="0" applyFont="1" applyAlignment="1">
      <alignment vertical="center" wrapTex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4" fillId="0" borderId="0" xfId="0" applyFont="1" applyAlignment="1">
      <alignment wrapText="1"/>
    </xf>
    <xf numFmtId="0" fontId="0" fillId="0" borderId="0" xfId="0" applyAlignment="1">
      <alignment wrapText="1"/>
    </xf>
    <xf numFmtId="0" fontId="1" fillId="0" borderId="0" xfId="0" applyFont="1" applyAlignment="1">
      <alignment wrapText="1"/>
    </xf>
    <xf numFmtId="0" fontId="3" fillId="0" borderId="0" xfId="0" applyFont="1"/>
    <xf numFmtId="0" fontId="4" fillId="0" borderId="0" xfId="0" applyFont="1" applyAlignment="1">
      <alignment vertical="center"/>
    </xf>
    <xf numFmtId="0" fontId="0" fillId="0" borderId="0" xfId="0" applyAlignment="1">
      <alignment vertical="center"/>
    </xf>
    <xf numFmtId="0" fontId="4" fillId="0" borderId="14" xfId="0" applyFont="1" applyBorder="1" applyAlignment="1">
      <alignment vertical="center" wrapText="1"/>
    </xf>
    <xf numFmtId="0" fontId="1" fillId="5" borderId="12" xfId="0" applyFont="1" applyFill="1" applyBorder="1" applyAlignment="1" applyProtection="1">
      <alignment vertical="top" wrapText="1"/>
      <protection locked="0"/>
    </xf>
    <xf numFmtId="0" fontId="4" fillId="5" borderId="13" xfId="0" applyFont="1" applyFill="1" applyBorder="1" applyAlignment="1" applyProtection="1">
      <alignment vertical="top" wrapText="1"/>
      <protection locked="0"/>
    </xf>
    <xf numFmtId="8" fontId="0" fillId="5" borderId="12" xfId="0" applyNumberFormat="1" applyFill="1" applyBorder="1" applyAlignment="1" applyProtection="1">
      <alignment horizontal="center" vertical="top"/>
      <protection locked="0"/>
    </xf>
    <xf numFmtId="8" fontId="0" fillId="5" borderId="13" xfId="0" applyNumberFormat="1" applyFill="1" applyBorder="1" applyAlignment="1" applyProtection="1">
      <alignment horizontal="center" vertical="top"/>
      <protection locked="0"/>
    </xf>
    <xf numFmtId="8" fontId="4" fillId="4" borderId="12" xfId="0" applyNumberFormat="1" applyFont="1" applyFill="1" applyBorder="1" applyAlignment="1">
      <alignment horizontal="right" vertical="top"/>
    </xf>
    <xf numFmtId="8" fontId="4" fillId="4" borderId="13" xfId="0" applyNumberFormat="1" applyFont="1" applyFill="1" applyBorder="1" applyAlignment="1">
      <alignment horizontal="right" vertical="top"/>
    </xf>
    <xf numFmtId="0" fontId="25" fillId="7" borderId="2" xfId="0" applyFont="1" applyFill="1" applyBorder="1"/>
    <xf numFmtId="0" fontId="25" fillId="7" borderId="3" xfId="0" applyFont="1" applyFill="1" applyBorder="1"/>
    <xf numFmtId="0" fontId="25" fillId="7" borderId="6" xfId="0" applyFont="1" applyFill="1" applyBorder="1"/>
    <xf numFmtId="0" fontId="4" fillId="7" borderId="12" xfId="0" applyFont="1" applyFill="1" applyBorder="1"/>
    <xf numFmtId="0" fontId="4" fillId="7" borderId="15" xfId="0" applyFont="1" applyFill="1" applyBorder="1"/>
    <xf numFmtId="0" fontId="4" fillId="7" borderId="13" xfId="0" applyFont="1" applyFill="1" applyBorder="1"/>
    <xf numFmtId="49" fontId="13" fillId="8" borderId="12" xfId="0" applyNumberFormat="1" applyFont="1" applyFill="1" applyBorder="1" applyAlignment="1" applyProtection="1">
      <alignment vertical="center" wrapText="1"/>
      <protection locked="0"/>
    </xf>
    <xf numFmtId="49" fontId="13" fillId="8" borderId="15" xfId="0" applyNumberFormat="1" applyFont="1" applyFill="1" applyBorder="1" applyAlignment="1" applyProtection="1">
      <alignment vertical="center" wrapText="1"/>
      <protection locked="0"/>
    </xf>
    <xf numFmtId="49" fontId="13" fillId="8" borderId="13" xfId="0" applyNumberFormat="1" applyFont="1" applyFill="1" applyBorder="1" applyAlignment="1" applyProtection="1">
      <alignment vertical="center" wrapText="1"/>
      <protection locked="0"/>
    </xf>
    <xf numFmtId="0" fontId="12" fillId="2" borderId="4" xfId="0" applyFont="1" applyFill="1" applyBorder="1" applyAlignment="1">
      <alignment horizontal="left" wrapText="1"/>
    </xf>
    <xf numFmtId="0" fontId="12" fillId="2" borderId="0" xfId="0" applyFont="1" applyFill="1" applyBorder="1" applyAlignment="1">
      <alignment horizontal="left" wrapText="1"/>
    </xf>
    <xf numFmtId="0" fontId="12" fillId="2" borderId="5" xfId="0" applyFont="1" applyFill="1" applyBorder="1" applyAlignment="1">
      <alignment horizontal="left" wrapText="1"/>
    </xf>
    <xf numFmtId="0" fontId="25" fillId="2" borderId="9" xfId="0" applyFont="1" applyFill="1" applyBorder="1" applyAlignment="1">
      <alignment horizontal="center"/>
    </xf>
    <xf numFmtId="0" fontId="25" fillId="2" borderId="7" xfId="0" applyFont="1" applyFill="1" applyBorder="1" applyAlignment="1">
      <alignment horizontal="center"/>
    </xf>
    <xf numFmtId="0" fontId="25" fillId="2" borderId="10" xfId="0" applyFont="1" applyFill="1" applyBorder="1" applyAlignment="1">
      <alignment horizontal="center"/>
    </xf>
    <xf numFmtId="0" fontId="0" fillId="2" borderId="0" xfId="0" applyFill="1" applyBorder="1" applyAlignment="1">
      <alignment horizontal="center" wrapText="1"/>
    </xf>
    <xf numFmtId="0" fontId="10" fillId="2" borderId="4" xfId="0" applyFont="1" applyFill="1" applyBorder="1" applyAlignment="1">
      <alignment wrapText="1"/>
    </xf>
    <xf numFmtId="0" fontId="10" fillId="2" borderId="0" xfId="0" applyFont="1" applyFill="1" applyBorder="1" applyAlignment="1">
      <alignment wrapText="1"/>
    </xf>
    <xf numFmtId="0" fontId="10" fillId="2" borderId="5" xfId="0" applyFont="1" applyFill="1" applyBorder="1" applyAlignment="1">
      <alignment wrapText="1"/>
    </xf>
    <xf numFmtId="0" fontId="12" fillId="2" borderId="0" xfId="0" applyFont="1" applyFill="1" applyBorder="1" applyAlignment="1">
      <alignment wrapText="1"/>
    </xf>
    <xf numFmtId="0" fontId="12" fillId="2" borderId="5" xfId="0" applyFont="1" applyFill="1" applyBorder="1" applyAlignment="1">
      <alignment wrapText="1"/>
    </xf>
    <xf numFmtId="0" fontId="4" fillId="2" borderId="0" xfId="0" applyFont="1" applyFill="1" applyBorder="1" applyAlignment="1">
      <alignment wrapText="1"/>
    </xf>
    <xf numFmtId="0" fontId="4" fillId="2" borderId="5" xfId="0" applyFont="1" applyFill="1" applyBorder="1" applyAlignment="1">
      <alignment wrapText="1"/>
    </xf>
    <xf numFmtId="0" fontId="4" fillId="2" borderId="4" xfId="0" applyFont="1" applyFill="1" applyBorder="1" applyAlignment="1">
      <alignment wrapText="1"/>
    </xf>
    <xf numFmtId="0" fontId="2" fillId="2" borderId="12" xfId="0" applyFont="1" applyFill="1" applyBorder="1" applyAlignment="1">
      <alignment horizontal="center" wrapText="1"/>
    </xf>
    <xf numFmtId="0" fontId="2" fillId="2" borderId="15" xfId="0" applyFont="1" applyFill="1" applyBorder="1" applyAlignment="1">
      <alignment horizontal="center" wrapText="1"/>
    </xf>
    <xf numFmtId="0" fontId="2" fillId="2" borderId="13" xfId="0" applyFont="1" applyFill="1" applyBorder="1" applyAlignment="1">
      <alignment horizontal="center" wrapText="1"/>
    </xf>
    <xf numFmtId="0" fontId="4" fillId="2" borderId="12" xfId="0" applyFont="1" applyFill="1" applyBorder="1" applyAlignment="1">
      <alignment horizontal="center" wrapText="1"/>
    </xf>
    <xf numFmtId="0" fontId="4" fillId="2" borderId="15" xfId="0" applyFont="1" applyFill="1" applyBorder="1" applyAlignment="1">
      <alignment horizontal="center" wrapText="1"/>
    </xf>
    <xf numFmtId="0" fontId="4" fillId="2" borderId="13" xfId="0" applyFont="1" applyFill="1" applyBorder="1" applyAlignment="1">
      <alignment horizontal="center" wrapText="1"/>
    </xf>
    <xf numFmtId="0" fontId="12" fillId="2" borderId="4" xfId="0" applyFont="1" applyFill="1" applyBorder="1" applyAlignment="1">
      <alignment wrapText="1"/>
    </xf>
    <xf numFmtId="0" fontId="3" fillId="5" borderId="12"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49" fontId="3" fillId="8" borderId="15" xfId="0" applyNumberFormat="1" applyFont="1" applyFill="1" applyBorder="1" applyAlignment="1" applyProtection="1">
      <alignment vertical="center" wrapText="1"/>
      <protection locked="0"/>
    </xf>
    <xf numFmtId="49" fontId="3" fillId="8" borderId="13" xfId="0" applyNumberFormat="1" applyFont="1" applyFill="1" applyBorder="1" applyAlignment="1" applyProtection="1">
      <alignment vertical="center" wrapText="1"/>
      <protection locked="0"/>
    </xf>
    <xf numFmtId="164" fontId="3" fillId="5" borderId="12" xfId="0" applyNumberFormat="1" applyFont="1" applyFill="1" applyBorder="1" applyAlignment="1" applyProtection="1">
      <alignment horizontal="center" vertical="center" wrapText="1"/>
      <protection locked="0"/>
    </xf>
    <xf numFmtId="164" fontId="3" fillId="5" borderId="15" xfId="0" applyNumberFormat="1" applyFont="1" applyFill="1" applyBorder="1" applyAlignment="1" applyProtection="1">
      <alignment horizontal="center" vertical="center" wrapText="1"/>
      <protection locked="0"/>
    </xf>
    <xf numFmtId="164" fontId="3" fillId="5" borderId="13" xfId="0" applyNumberFormat="1" applyFont="1" applyFill="1" applyBorder="1" applyAlignment="1" applyProtection="1">
      <alignment horizontal="center" vertical="center" wrapText="1"/>
      <protection locked="0"/>
    </xf>
    <xf numFmtId="0" fontId="4" fillId="0" borderId="12" xfId="0" applyFont="1" applyBorder="1" applyAlignment="1" applyProtection="1">
      <alignment horizontal="center" wrapText="1"/>
      <protection locked="0"/>
    </xf>
    <xf numFmtId="0" fontId="0" fillId="0" borderId="13" xfId="0" applyBorder="1" applyAlignment="1" applyProtection="1">
      <alignment horizontal="center" wrapText="1"/>
      <protection locked="0"/>
    </xf>
    <xf numFmtId="0" fontId="4" fillId="7" borderId="12" xfId="0" applyFont="1" applyFill="1" applyBorder="1" applyAlignment="1" applyProtection="1">
      <alignment wrapText="1"/>
    </xf>
    <xf numFmtId="0" fontId="4" fillId="7" borderId="15" xfId="0" applyFont="1" applyFill="1" applyBorder="1" applyAlignment="1" applyProtection="1">
      <alignment wrapText="1"/>
    </xf>
    <xf numFmtId="0" fontId="4" fillId="7" borderId="13" xfId="0" applyFont="1" applyFill="1" applyBorder="1" applyAlignment="1" applyProtection="1">
      <alignment wrapText="1"/>
    </xf>
    <xf numFmtId="0" fontId="3" fillId="8" borderId="12"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right" vertical="top" wrapText="1"/>
    </xf>
    <xf numFmtId="0" fontId="0" fillId="0" borderId="0" xfId="0" applyBorder="1" applyAlignment="1">
      <alignment vertical="top" wrapText="1"/>
    </xf>
    <xf numFmtId="0" fontId="0" fillId="0" borderId="5" xfId="0" applyBorder="1" applyAlignment="1">
      <alignment vertical="top" wrapText="1"/>
    </xf>
    <xf numFmtId="0" fontId="4" fillId="0" borderId="2" xfId="0" applyFont="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3" xfId="0" applyBorder="1" applyAlignment="1" applyProtection="1">
      <alignment vertical="top" wrapText="1"/>
      <protection locked="0"/>
    </xf>
    <xf numFmtId="0" fontId="4" fillId="0" borderId="12" xfId="0" applyFont="1" applyBorder="1" applyAlignment="1" applyProtection="1">
      <alignment vertical="top" wrapText="1"/>
      <protection locked="0"/>
    </xf>
    <xf numFmtId="0" fontId="12" fillId="2" borderId="3" xfId="0" applyFont="1" applyFill="1" applyBorder="1" applyAlignment="1">
      <alignment wrapText="1"/>
    </xf>
    <xf numFmtId="0" fontId="10" fillId="2" borderId="3" xfId="0" applyFont="1" applyFill="1" applyBorder="1" applyAlignment="1">
      <alignment wrapText="1"/>
    </xf>
    <xf numFmtId="0" fontId="3" fillId="2" borderId="0" xfId="0" applyFont="1" applyFill="1" applyBorder="1" applyAlignment="1">
      <alignment horizontal="center" wrapText="1"/>
    </xf>
    <xf numFmtId="0" fontId="3" fillId="2" borderId="5" xfId="0" applyFont="1" applyFill="1" applyBorder="1" applyAlignment="1">
      <alignment horizontal="center" wrapText="1"/>
    </xf>
    <xf numFmtId="1" fontId="4" fillId="0" borderId="12" xfId="0" applyNumberFormat="1" applyFont="1" applyFill="1" applyBorder="1" applyAlignment="1" applyProtection="1">
      <alignment horizontal="center" vertical="center" wrapText="1"/>
      <protection locked="0"/>
    </xf>
    <xf numFmtId="1" fontId="4" fillId="0" borderId="13" xfId="0" applyNumberFormat="1" applyFont="1" applyFill="1" applyBorder="1" applyAlignment="1" applyProtection="1">
      <alignment horizontal="center" vertical="center" wrapText="1"/>
      <protection locked="0"/>
    </xf>
    <xf numFmtId="0" fontId="26" fillId="2" borderId="6"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4" fillId="2" borderId="15" xfId="0" applyFont="1" applyFill="1" applyBorder="1"/>
    <xf numFmtId="0" fontId="0" fillId="2" borderId="13" xfId="0" applyFill="1" applyBorder="1"/>
    <xf numFmtId="0" fontId="4" fillId="0" borderId="12"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4" fillId="0" borderId="1" xfId="0" applyFont="1" applyBorder="1" applyAlignment="1" applyProtection="1">
      <alignment wrapText="1"/>
      <protection locked="0"/>
    </xf>
    <xf numFmtId="0" fontId="0" fillId="0" borderId="1" xfId="0" applyBorder="1" applyAlignment="1" applyProtection="1">
      <alignment wrapText="1"/>
      <protection locked="0"/>
    </xf>
    <xf numFmtId="169" fontId="3" fillId="8" borderId="12" xfId="0" applyNumberFormat="1" applyFont="1" applyFill="1" applyBorder="1" applyAlignment="1" applyProtection="1">
      <alignment horizontal="center" vertical="center" wrapText="1"/>
      <protection locked="0"/>
    </xf>
    <xf numFmtId="169" fontId="3" fillId="8" borderId="13" xfId="0" applyNumberFormat="1" applyFont="1" applyFill="1" applyBorder="1" applyAlignment="1" applyProtection="1">
      <alignment horizontal="center" vertical="center" wrapText="1"/>
      <protection locked="0"/>
    </xf>
    <xf numFmtId="169" fontId="3" fillId="5" borderId="12" xfId="0" applyNumberFormat="1" applyFont="1" applyFill="1" applyBorder="1" applyAlignment="1" applyProtection="1">
      <alignment horizontal="center" vertical="center" wrapText="1"/>
      <protection locked="0"/>
    </xf>
    <xf numFmtId="169" fontId="3" fillId="0" borderId="13" xfId="0" applyNumberFormat="1" applyFont="1" applyBorder="1" applyAlignment="1" applyProtection="1">
      <alignment horizontal="center" vertical="center" wrapText="1"/>
      <protection locked="0"/>
    </xf>
    <xf numFmtId="168" fontId="3" fillId="8" borderId="12" xfId="0" applyNumberFormat="1" applyFont="1" applyFill="1" applyBorder="1" applyAlignment="1" applyProtection="1">
      <alignment horizontal="center" vertical="center" wrapText="1"/>
      <protection locked="0"/>
    </xf>
    <xf numFmtId="168" fontId="3" fillId="8" borderId="13" xfId="0" applyNumberFormat="1" applyFont="1" applyFill="1" applyBorder="1" applyAlignment="1" applyProtection="1">
      <alignment horizontal="center" vertical="center" wrapText="1"/>
      <protection locked="0"/>
    </xf>
    <xf numFmtId="0" fontId="26" fillId="2" borderId="9" xfId="0" applyFont="1" applyFill="1" applyBorder="1" applyAlignment="1">
      <alignment horizontal="center"/>
    </xf>
    <xf numFmtId="0" fontId="26" fillId="2" borderId="7" xfId="0" applyFont="1" applyFill="1" applyBorder="1" applyAlignment="1">
      <alignment horizontal="center"/>
    </xf>
    <xf numFmtId="0" fontId="26" fillId="2" borderId="10" xfId="0" applyFont="1" applyFill="1" applyBorder="1" applyAlignment="1">
      <alignment horizontal="center"/>
    </xf>
    <xf numFmtId="0" fontId="12" fillId="7" borderId="12" xfId="0" applyFont="1" applyFill="1" applyBorder="1"/>
    <xf numFmtId="0" fontId="12" fillId="7" borderId="15" xfId="0" applyFont="1" applyFill="1" applyBorder="1"/>
    <xf numFmtId="0" fontId="12" fillId="7" borderId="13" xfId="0" applyFont="1" applyFill="1" applyBorder="1"/>
    <xf numFmtId="168" fontId="4" fillId="0" borderId="2" xfId="0" applyNumberFormat="1" applyFont="1" applyBorder="1" applyAlignment="1" applyProtection="1">
      <alignment horizontal="center"/>
      <protection locked="0"/>
    </xf>
    <xf numFmtId="168" fontId="0" fillId="0" borderId="6" xfId="0" applyNumberFormat="1" applyBorder="1" applyAlignment="1" applyProtection="1">
      <alignment horizontal="center"/>
      <protection locked="0"/>
    </xf>
    <xf numFmtId="168" fontId="0" fillId="0" borderId="9" xfId="0" applyNumberFormat="1" applyBorder="1" applyAlignment="1" applyProtection="1">
      <alignment horizontal="center"/>
      <protection locked="0"/>
    </xf>
    <xf numFmtId="168" fontId="0" fillId="0" borderId="10" xfId="0" applyNumberFormat="1" applyBorder="1" applyAlignment="1" applyProtection="1">
      <alignment horizontal="center"/>
      <protection locked="0"/>
    </xf>
    <xf numFmtId="0" fontId="13" fillId="2" borderId="0" xfId="0" applyFont="1" applyFill="1" applyAlignment="1">
      <alignment wrapText="1"/>
    </xf>
    <xf numFmtId="0" fontId="8" fillId="0" borderId="7" xfId="0" applyFont="1" applyBorder="1" applyAlignment="1">
      <alignment horizontal="center"/>
    </xf>
    <xf numFmtId="0" fontId="3" fillId="0" borderId="4" xfId="0" applyFont="1" applyBorder="1" applyAlignment="1" applyProtection="1">
      <alignment wrapText="1"/>
    </xf>
    <xf numFmtId="0" fontId="3" fillId="0" borderId="0" xfId="0" applyFont="1" applyBorder="1" applyAlignment="1" applyProtection="1">
      <alignment wrapText="1"/>
    </xf>
    <xf numFmtId="0" fontId="3" fillId="0" borderId="5" xfId="0" applyFont="1" applyBorder="1" applyAlignment="1" applyProtection="1">
      <alignment wrapText="1"/>
    </xf>
    <xf numFmtId="0" fontId="4" fillId="5" borderId="12" xfId="0" applyFont="1" applyFill="1" applyBorder="1" applyAlignment="1" applyProtection="1">
      <alignment vertical="top" wrapText="1"/>
      <protection locked="0"/>
    </xf>
    <xf numFmtId="0" fontId="13" fillId="2" borderId="9" xfId="0" applyFont="1" applyFill="1" applyBorder="1" applyAlignment="1" applyProtection="1">
      <alignment vertical="center" wrapText="1"/>
    </xf>
    <xf numFmtId="0" fontId="12" fillId="0" borderId="7" xfId="0" applyFont="1" applyBorder="1" applyAlignment="1" applyProtection="1">
      <alignment vertical="center" wrapText="1"/>
    </xf>
    <xf numFmtId="0" fontId="12" fillId="0" borderId="10" xfId="0" applyFont="1" applyBorder="1" applyAlignment="1" applyProtection="1">
      <alignment vertical="center" wrapText="1"/>
    </xf>
    <xf numFmtId="171" fontId="0" fillId="6" borderId="12" xfId="0" applyNumberFormat="1" applyFill="1" applyBorder="1" applyAlignment="1" applyProtection="1">
      <alignment horizontal="right"/>
    </xf>
    <xf numFmtId="171" fontId="0" fillId="6" borderId="13" xfId="0" applyNumberFormat="1" applyFill="1" applyBorder="1" applyAlignment="1" applyProtection="1">
      <alignment horizontal="right"/>
    </xf>
    <xf numFmtId="0" fontId="12" fillId="0" borderId="4" xfId="0" applyFont="1" applyBorder="1" applyProtection="1"/>
    <xf numFmtId="0" fontId="12" fillId="0" borderId="0" xfId="0" applyFont="1" applyBorder="1" applyProtection="1"/>
    <xf numFmtId="0" fontId="12" fillId="0" borderId="5" xfId="0" applyFont="1" applyBorder="1" applyProtection="1"/>
    <xf numFmtId="6" fontId="3" fillId="4" borderId="12" xfId="0" applyNumberFormat="1" applyFont="1" applyFill="1" applyBorder="1" applyAlignment="1" applyProtection="1">
      <alignment horizontal="right" vertical="top"/>
    </xf>
    <xf numFmtId="6" fontId="3" fillId="4" borderId="13" xfId="0" applyNumberFormat="1" applyFont="1" applyFill="1" applyBorder="1" applyAlignment="1" applyProtection="1">
      <alignment horizontal="right" vertical="top"/>
    </xf>
    <xf numFmtId="0" fontId="4" fillId="5" borderId="1" xfId="0" applyFont="1" applyFill="1" applyBorder="1" applyAlignment="1" applyProtection="1">
      <alignment vertical="top" wrapText="1"/>
      <protection locked="0"/>
    </xf>
    <xf numFmtId="0" fontId="0" fillId="5" borderId="1" xfId="0" applyFill="1" applyBorder="1" applyAlignment="1" applyProtection="1">
      <alignment vertical="top" wrapText="1"/>
      <protection locked="0"/>
    </xf>
    <xf numFmtId="0" fontId="25" fillId="2" borderId="4" xfId="0" applyFont="1" applyFill="1" applyBorder="1" applyAlignment="1" applyProtection="1">
      <alignment horizontal="center"/>
    </xf>
    <xf numFmtId="0" fontId="25" fillId="2" borderId="0" xfId="0" applyFont="1" applyFill="1" applyBorder="1" applyAlignment="1" applyProtection="1">
      <alignment horizontal="center"/>
    </xf>
    <xf numFmtId="0" fontId="25" fillId="2" borderId="5" xfId="0" applyFont="1" applyFill="1" applyBorder="1" applyAlignment="1" applyProtection="1">
      <alignment horizontal="center"/>
    </xf>
    <xf numFmtId="171" fontId="0" fillId="0" borderId="2" xfId="0" applyNumberFormat="1" applyBorder="1" applyProtection="1">
      <protection locked="0"/>
    </xf>
    <xf numFmtId="171" fontId="0" fillId="0" borderId="6" xfId="0" applyNumberFormat="1" applyBorder="1" applyProtection="1">
      <protection locked="0"/>
    </xf>
    <xf numFmtId="171" fontId="0" fillId="0" borderId="9" xfId="0" applyNumberFormat="1" applyBorder="1" applyProtection="1">
      <protection locked="0"/>
    </xf>
    <xf numFmtId="171" fontId="0" fillId="0" borderId="10" xfId="0" applyNumberFormat="1" applyBorder="1" applyProtection="1">
      <protection locked="0"/>
    </xf>
    <xf numFmtId="0" fontId="6" fillId="3" borderId="15" xfId="0" applyFont="1" applyFill="1" applyBorder="1" applyProtection="1"/>
    <xf numFmtId="0" fontId="25" fillId="2" borderId="2" xfId="0" applyFont="1" applyFill="1" applyBorder="1" applyProtection="1"/>
    <xf numFmtId="0" fontId="25" fillId="2" borderId="3" xfId="0" applyFont="1" applyFill="1" applyBorder="1" applyProtection="1"/>
    <xf numFmtId="8" fontId="0" fillId="0" borderId="13" xfId="0" applyNumberFormat="1" applyBorder="1" applyAlignment="1" applyProtection="1">
      <alignment horizontal="center" vertical="top"/>
      <protection locked="0"/>
    </xf>
    <xf numFmtId="0" fontId="3" fillId="8" borderId="2"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center" vertical="center" wrapText="1"/>
      <protection locked="0"/>
    </xf>
    <xf numFmtId="0" fontId="3" fillId="8" borderId="6" xfId="0" applyFont="1" applyFill="1" applyBorder="1" applyAlignment="1" applyProtection="1">
      <alignment horizontal="center" vertical="center" wrapText="1"/>
      <protection locked="0"/>
    </xf>
    <xf numFmtId="0" fontId="4" fillId="2" borderId="1" xfId="0" applyFont="1" applyFill="1" applyBorder="1" applyAlignment="1">
      <alignment horizontal="center" wrapText="1"/>
    </xf>
    <xf numFmtId="0" fontId="0" fillId="0" borderId="1" xfId="0" applyBorder="1" applyAlignment="1">
      <alignment horizontal="center" wrapText="1"/>
    </xf>
    <xf numFmtId="168" fontId="3" fillId="5" borderId="12" xfId="0" applyNumberFormat="1" applyFont="1" applyFill="1" applyBorder="1" applyAlignment="1" applyProtection="1">
      <alignment horizontal="center" vertical="center" wrapText="1"/>
      <protection locked="0"/>
    </xf>
    <xf numFmtId="168" fontId="3" fillId="5" borderId="13" xfId="0" applyNumberFormat="1" applyFont="1" applyFill="1" applyBorder="1" applyAlignment="1" applyProtection="1">
      <alignment horizontal="center" vertical="center" wrapText="1"/>
      <protection locked="0"/>
    </xf>
    <xf numFmtId="0" fontId="12" fillId="2" borderId="4" xfId="0" applyFont="1" applyFill="1" applyBorder="1"/>
    <xf numFmtId="0" fontId="12" fillId="2" borderId="0" xfId="0" applyFont="1" applyFill="1" applyBorder="1"/>
    <xf numFmtId="0" fontId="12" fillId="2" borderId="5" xfId="0" applyFont="1" applyFill="1" applyBorder="1"/>
    <xf numFmtId="0" fontId="25" fillId="2" borderId="0" xfId="0" applyFont="1" applyFill="1" applyBorder="1" applyAlignment="1">
      <alignment horizontal="right"/>
    </xf>
    <xf numFmtId="0" fontId="25" fillId="2" borderId="5" xfId="0" applyFont="1" applyFill="1" applyBorder="1" applyAlignment="1">
      <alignment horizontal="right"/>
    </xf>
    <xf numFmtId="169" fontId="3" fillId="6" borderId="12" xfId="0" applyNumberFormat="1" applyFont="1" applyFill="1" applyBorder="1" applyAlignment="1" applyProtection="1">
      <alignment horizontal="center" vertical="center" wrapText="1"/>
    </xf>
    <xf numFmtId="169" fontId="3" fillId="6" borderId="13" xfId="0" applyNumberFormat="1" applyFont="1" applyFill="1" applyBorder="1" applyAlignment="1" applyProtection="1">
      <alignment horizontal="center" vertical="center" wrapText="1"/>
    </xf>
    <xf numFmtId="0" fontId="3" fillId="7" borderId="9" xfId="0" applyFont="1" applyFill="1" applyBorder="1" applyAlignment="1">
      <alignment horizontal="left" vertical="center"/>
    </xf>
    <xf numFmtId="0" fontId="3" fillId="7" borderId="7" xfId="0" applyFont="1" applyFill="1" applyBorder="1" applyAlignment="1">
      <alignment horizontal="left" vertical="center"/>
    </xf>
    <xf numFmtId="0" fontId="3" fillId="7" borderId="10" xfId="0" applyFont="1" applyFill="1" applyBorder="1" applyAlignment="1">
      <alignment horizontal="left" vertical="center"/>
    </xf>
    <xf numFmtId="0" fontId="24" fillId="2" borderId="9" xfId="0" applyFont="1" applyFill="1" applyBorder="1" applyAlignment="1">
      <alignment horizontal="center"/>
    </xf>
    <xf numFmtId="0" fontId="24" fillId="2" borderId="7" xfId="0" applyFont="1" applyFill="1" applyBorder="1" applyAlignment="1">
      <alignment horizontal="center"/>
    </xf>
    <xf numFmtId="0" fontId="24" fillId="2" borderId="10" xfId="0" applyFont="1" applyFill="1" applyBorder="1" applyAlignment="1">
      <alignment horizontal="center"/>
    </xf>
    <xf numFmtId="0" fontId="3" fillId="7" borderId="4" xfId="0" applyFont="1" applyFill="1" applyBorder="1" applyAlignment="1">
      <alignment horizontal="center" vertical="center"/>
    </xf>
    <xf numFmtId="0" fontId="3" fillId="7" borderId="0" xfId="0" applyFont="1" applyFill="1" applyBorder="1" applyAlignment="1">
      <alignment horizontal="center" vertical="center"/>
    </xf>
    <xf numFmtId="38" fontId="17" fillId="6" borderId="12" xfId="0" applyNumberFormat="1" applyFont="1" applyFill="1" applyBorder="1" applyAlignment="1">
      <alignment horizontal="center" vertical="center"/>
    </xf>
    <xf numFmtId="0" fontId="17" fillId="6" borderId="13" xfId="0" applyFont="1" applyFill="1" applyBorder="1" applyAlignment="1">
      <alignment horizontal="center" vertical="center"/>
    </xf>
    <xf numFmtId="49" fontId="12" fillId="7" borderId="2" xfId="0" applyNumberFormat="1" applyFont="1" applyFill="1" applyBorder="1" applyAlignment="1" applyProtection="1">
      <alignment horizontal="right" vertical="center" wrapText="1"/>
    </xf>
    <xf numFmtId="49" fontId="12" fillId="7" borderId="3" xfId="0" applyNumberFormat="1" applyFont="1" applyFill="1" applyBorder="1" applyAlignment="1" applyProtection="1">
      <alignment horizontal="right" vertical="center" wrapText="1"/>
    </xf>
    <xf numFmtId="49" fontId="12" fillId="7" borderId="6" xfId="0" applyNumberFormat="1" applyFont="1" applyFill="1" applyBorder="1" applyAlignment="1" applyProtection="1">
      <alignment horizontal="right" vertical="center" wrapText="1"/>
    </xf>
    <xf numFmtId="49" fontId="13" fillId="0" borderId="12" xfId="0" applyNumberFormat="1" applyFont="1" applyFill="1" applyBorder="1" applyAlignment="1" applyProtection="1">
      <alignment vertical="center" wrapText="1"/>
      <protection locked="0"/>
    </xf>
    <xf numFmtId="49" fontId="13" fillId="0" borderId="15" xfId="0" applyNumberFormat="1" applyFont="1" applyFill="1" applyBorder="1" applyAlignment="1" applyProtection="1">
      <alignment vertical="center" wrapText="1"/>
      <protection locked="0"/>
    </xf>
    <xf numFmtId="49" fontId="13" fillId="0" borderId="13" xfId="0" applyNumberFormat="1" applyFont="1" applyFill="1" applyBorder="1" applyAlignment="1" applyProtection="1">
      <alignment vertical="center" wrapText="1"/>
      <protection locked="0"/>
    </xf>
    <xf numFmtId="49" fontId="13" fillId="8" borderId="2" xfId="0" applyNumberFormat="1" applyFont="1" applyFill="1" applyBorder="1" applyAlignment="1" applyProtection="1">
      <alignment vertical="center" wrapText="1"/>
      <protection locked="0"/>
    </xf>
    <xf numFmtId="49" fontId="13" fillId="8" borderId="3" xfId="0" applyNumberFormat="1" applyFont="1" applyFill="1" applyBorder="1" applyAlignment="1" applyProtection="1">
      <alignment vertical="center" wrapText="1"/>
      <protection locked="0"/>
    </xf>
    <xf numFmtId="49" fontId="13" fillId="8" borderId="6" xfId="0" applyNumberFormat="1" applyFont="1" applyFill="1" applyBorder="1" applyAlignment="1" applyProtection="1">
      <alignment vertical="center" wrapText="1"/>
      <protection locked="0"/>
    </xf>
    <xf numFmtId="0" fontId="6" fillId="3" borderId="15" xfId="0" applyFont="1" applyFill="1" applyBorder="1"/>
    <xf numFmtId="0" fontId="25" fillId="2" borderId="4" xfId="0" applyFont="1" applyFill="1" applyBorder="1" applyAlignment="1">
      <alignment horizontal="left"/>
    </xf>
    <xf numFmtId="0" fontId="25" fillId="2" borderId="0" xfId="0" applyFont="1" applyFill="1" applyBorder="1" applyAlignment="1">
      <alignment horizontal="left"/>
    </xf>
    <xf numFmtId="168" fontId="3" fillId="8" borderId="2" xfId="0" applyNumberFormat="1" applyFont="1" applyFill="1" applyBorder="1" applyAlignment="1" applyProtection="1">
      <alignment horizontal="center" vertical="center" wrapText="1"/>
      <protection locked="0"/>
    </xf>
    <xf numFmtId="168" fontId="3" fillId="8" borderId="6" xfId="0" applyNumberFormat="1" applyFont="1" applyFill="1" applyBorder="1" applyAlignment="1" applyProtection="1">
      <alignment horizontal="center" vertical="center" wrapText="1"/>
      <protection locked="0"/>
    </xf>
    <xf numFmtId="0" fontId="6" fillId="3" borderId="0" xfId="0" applyFont="1" applyFill="1" applyBorder="1"/>
    <xf numFmtId="169" fontId="3" fillId="8" borderId="2" xfId="0" applyNumberFormat="1" applyFont="1" applyFill="1" applyBorder="1" applyAlignment="1" applyProtection="1">
      <alignment horizontal="center" vertical="center" wrapText="1"/>
      <protection locked="0"/>
    </xf>
    <xf numFmtId="169" fontId="3" fillId="8" borderId="6" xfId="0" applyNumberFormat="1" applyFont="1" applyFill="1" applyBorder="1" applyAlignment="1" applyProtection="1">
      <alignment horizontal="center" vertical="center" wrapText="1"/>
      <protection locked="0"/>
    </xf>
    <xf numFmtId="0" fontId="7" fillId="2" borderId="4" xfId="0" applyFont="1" applyFill="1" applyBorder="1" applyAlignment="1">
      <alignment wrapText="1"/>
    </xf>
    <xf numFmtId="0" fontId="0" fillId="0" borderId="5" xfId="0" applyBorder="1" applyAlignment="1">
      <alignment wrapText="1"/>
    </xf>
    <xf numFmtId="0" fontId="4" fillId="2" borderId="4" xfId="0" applyFont="1" applyFill="1" applyBorder="1"/>
    <xf numFmtId="0" fontId="4" fillId="2" borderId="0" xfId="0" applyFont="1" applyFill="1" applyBorder="1"/>
    <xf numFmtId="0" fontId="4" fillId="2" borderId="5" xfId="0" applyFont="1" applyFill="1" applyBorder="1"/>
    <xf numFmtId="0" fontId="3" fillId="2" borderId="4" xfId="0" applyFont="1" applyFill="1" applyBorder="1" applyAlignment="1">
      <alignment wrapText="1"/>
    </xf>
    <xf numFmtId="0" fontId="3" fillId="2" borderId="0" xfId="0" applyFont="1" applyFill="1" applyBorder="1" applyAlignment="1">
      <alignment wrapText="1"/>
    </xf>
    <xf numFmtId="0" fontId="3" fillId="2" borderId="5" xfId="0" applyFont="1" applyFill="1" applyBorder="1" applyAlignment="1">
      <alignment wrapText="1"/>
    </xf>
    <xf numFmtId="169" fontId="3" fillId="5" borderId="13" xfId="0" applyNumberFormat="1" applyFont="1" applyFill="1" applyBorder="1" applyAlignment="1" applyProtection="1">
      <alignment horizontal="center" vertical="center" wrapText="1"/>
      <protection locked="0"/>
    </xf>
    <xf numFmtId="0" fontId="5" fillId="7" borderId="15" xfId="3" applyFill="1" applyBorder="1" applyAlignment="1" applyProtection="1"/>
    <xf numFmtId="0" fontId="4" fillId="2" borderId="9" xfId="0" applyFont="1" applyFill="1" applyBorder="1" applyAlignment="1">
      <alignment horizontal="center" wrapText="1"/>
    </xf>
    <xf numFmtId="0" fontId="0" fillId="0" borderId="7" xfId="0" applyBorder="1" applyAlignment="1">
      <alignment horizontal="center" wrapText="1"/>
    </xf>
    <xf numFmtId="0" fontId="0" fillId="0" borderId="6" xfId="0" applyBorder="1" applyAlignment="1" applyProtection="1">
      <alignment vertical="top" wrapText="1"/>
      <protection locked="0"/>
    </xf>
    <xf numFmtId="0" fontId="0" fillId="2" borderId="12" xfId="0" applyFill="1" applyBorder="1"/>
    <xf numFmtId="0" fontId="0" fillId="2" borderId="15" xfId="0" applyFill="1" applyBorder="1"/>
    <xf numFmtId="0" fontId="4" fillId="2" borderId="7" xfId="0" applyFont="1" applyFill="1" applyBorder="1" applyAlignment="1">
      <alignment horizontal="center" wrapText="1"/>
    </xf>
    <xf numFmtId="0" fontId="0" fillId="2" borderId="7" xfId="0" applyFill="1" applyBorder="1" applyAlignment="1">
      <alignment horizontal="center" wrapText="1"/>
    </xf>
    <xf numFmtId="0" fontId="4" fillId="0" borderId="12" xfId="0" applyFont="1" applyBorder="1" applyAlignment="1" applyProtection="1">
      <alignment wrapText="1"/>
      <protection locked="0"/>
    </xf>
    <xf numFmtId="0" fontId="4" fillId="0" borderId="15" xfId="0" applyFont="1" applyBorder="1" applyAlignment="1" applyProtection="1">
      <alignment wrapText="1"/>
      <protection locked="0"/>
    </xf>
    <xf numFmtId="0" fontId="4" fillId="0" borderId="13" xfId="0" applyFont="1" applyBorder="1" applyAlignment="1" applyProtection="1">
      <alignment wrapText="1"/>
      <protection locked="0"/>
    </xf>
    <xf numFmtId="0" fontId="0" fillId="0" borderId="15" xfId="0" applyBorder="1" applyAlignment="1" applyProtection="1">
      <alignment wrapText="1"/>
      <protection locked="0"/>
    </xf>
    <xf numFmtId="0" fontId="0" fillId="0" borderId="13" xfId="0" applyBorder="1" applyAlignment="1" applyProtection="1">
      <alignment wrapText="1"/>
      <protection locked="0"/>
    </xf>
    <xf numFmtId="0" fontId="0" fillId="0" borderId="12" xfId="0" applyBorder="1" applyAlignment="1" applyProtection="1">
      <alignment wrapText="1"/>
      <protection locked="0"/>
    </xf>
    <xf numFmtId="0" fontId="0" fillId="0" borderId="13" xfId="0" applyBorder="1" applyAlignment="1" applyProtection="1">
      <protection locked="0"/>
    </xf>
    <xf numFmtId="0" fontId="5" fillId="0" borderId="12" xfId="3" applyBorder="1" applyAlignment="1" applyProtection="1">
      <alignment wrapText="1"/>
      <protection locked="0"/>
    </xf>
    <xf numFmtId="0" fontId="5" fillId="0" borderId="12" xfId="3" applyBorder="1" applyAlignment="1" applyProtection="1">
      <protection locked="0"/>
    </xf>
    <xf numFmtId="0" fontId="4" fillId="0" borderId="15" xfId="0" applyFont="1" applyBorder="1" applyProtection="1">
      <protection locked="0"/>
    </xf>
    <xf numFmtId="0" fontId="4" fillId="0" borderId="13" xfId="0" applyFont="1" applyBorder="1" applyProtection="1">
      <protection locked="0"/>
    </xf>
    <xf numFmtId="0" fontId="1" fillId="2" borderId="2" xfId="0" applyFont="1" applyFill="1" applyBorder="1" applyAlignment="1">
      <alignment vertical="center" wrapText="1"/>
    </xf>
    <xf numFmtId="0" fontId="0" fillId="2" borderId="3" xfId="0" applyFill="1" applyBorder="1" applyAlignment="1">
      <alignment vertical="center" wrapText="1"/>
    </xf>
    <xf numFmtId="0" fontId="0" fillId="2" borderId="6" xfId="0" applyFill="1" applyBorder="1" applyAlignment="1">
      <alignment vertical="center" wrapText="1"/>
    </xf>
    <xf numFmtId="0" fontId="3" fillId="0" borderId="0" xfId="0" applyFont="1" applyBorder="1" applyAlignment="1">
      <alignment wrapText="1"/>
    </xf>
    <xf numFmtId="0" fontId="3" fillId="0" borderId="5" xfId="0" applyFont="1" applyBorder="1" applyAlignment="1">
      <alignment wrapText="1"/>
    </xf>
    <xf numFmtId="0" fontId="5" fillId="2" borderId="4" xfId="3" applyFill="1" applyBorder="1" applyAlignment="1" applyProtection="1">
      <alignment horizontal="center"/>
    </xf>
    <xf numFmtId="0" fontId="5" fillId="2" borderId="5" xfId="3" applyFill="1" applyBorder="1" applyAlignment="1" applyProtection="1">
      <alignment horizontal="center"/>
    </xf>
    <xf numFmtId="0" fontId="4" fillId="2" borderId="12" xfId="0" applyFont="1" applyFill="1" applyBorder="1"/>
    <xf numFmtId="0" fontId="12" fillId="2" borderId="3" xfId="0" applyFont="1" applyFill="1" applyBorder="1" applyAlignment="1">
      <alignment horizontal="center" wrapText="1"/>
    </xf>
    <xf numFmtId="0" fontId="12" fillId="2" borderId="6" xfId="0" applyFont="1" applyFill="1" applyBorder="1" applyAlignment="1">
      <alignment horizontal="center" wrapText="1"/>
    </xf>
    <xf numFmtId="0" fontId="3" fillId="2" borderId="2" xfId="0" applyFont="1" applyFill="1" applyBorder="1" applyAlignment="1"/>
    <xf numFmtId="0" fontId="3" fillId="2" borderId="3" xfId="0" applyFont="1" applyFill="1" applyBorder="1" applyAlignment="1"/>
    <xf numFmtId="0" fontId="4" fillId="0" borderId="12" xfId="0" applyFont="1"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2" xfId="0" applyBorder="1" applyAlignment="1" applyProtection="1">
      <alignment horizontal="left" vertical="top" wrapText="1"/>
      <protection locked="0"/>
    </xf>
    <xf numFmtId="0" fontId="4" fillId="0" borderId="1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0" fillId="0" borderId="9" xfId="0" applyBorder="1" applyAlignment="1" applyProtection="1">
      <alignment horizontal="left" wrapText="1"/>
      <protection locked="0"/>
    </xf>
    <xf numFmtId="0" fontId="0" fillId="0" borderId="10" xfId="0" applyBorder="1" applyAlignment="1" applyProtection="1">
      <alignment horizontal="left" wrapText="1"/>
      <protection locked="0"/>
    </xf>
    <xf numFmtId="168" fontId="0" fillId="0" borderId="12" xfId="0" applyNumberFormat="1" applyFill="1" applyBorder="1" applyAlignment="1" applyProtection="1">
      <alignment horizontal="center" wrapText="1"/>
      <protection locked="0"/>
    </xf>
    <xf numFmtId="168" fontId="0" fillId="0" borderId="13" xfId="0" applyNumberFormat="1" applyFill="1" applyBorder="1" applyAlignment="1" applyProtection="1">
      <alignment horizontal="center" wrapText="1"/>
      <protection locked="0"/>
    </xf>
    <xf numFmtId="0" fontId="4" fillId="2" borderId="7" xfId="0" applyFont="1" applyFill="1" applyBorder="1" applyAlignment="1">
      <alignment horizontal="center"/>
    </xf>
    <xf numFmtId="0" fontId="5" fillId="2" borderId="3" xfId="3" applyFill="1" applyBorder="1" applyAlignment="1" applyProtection="1">
      <alignment horizontal="center"/>
    </xf>
    <xf numFmtId="0" fontId="5" fillId="2" borderId="6" xfId="3" applyFill="1" applyBorder="1" applyAlignment="1" applyProtection="1">
      <alignment horizontal="center"/>
    </xf>
    <xf numFmtId="0" fontId="15" fillId="2" borderId="2" xfId="3" applyFont="1" applyFill="1" applyBorder="1" applyAlignment="1" applyProtection="1">
      <alignment horizontal="left" wrapText="1"/>
    </xf>
    <xf numFmtId="0" fontId="15" fillId="0" borderId="3" xfId="3" applyFont="1" applyBorder="1" applyAlignment="1" applyProtection="1">
      <alignment horizontal="left" wrapText="1"/>
    </xf>
    <xf numFmtId="0" fontId="15" fillId="0" borderId="6" xfId="3" applyFont="1" applyBorder="1" applyAlignment="1" applyProtection="1">
      <alignment horizontal="left" wrapText="1"/>
    </xf>
    <xf numFmtId="0" fontId="3" fillId="0" borderId="9" xfId="0" applyFont="1" applyBorder="1" applyProtection="1"/>
    <xf numFmtId="0" fontId="3" fillId="0" borderId="7" xfId="0" applyFont="1" applyBorder="1" applyProtection="1"/>
    <xf numFmtId="0" fontId="3" fillId="0" borderId="10" xfId="0" applyFont="1" applyBorder="1" applyProtection="1"/>
    <xf numFmtId="171" fontId="17" fillId="6" borderId="2" xfId="0" applyNumberFormat="1" applyFont="1" applyFill="1" applyBorder="1" applyAlignment="1" applyProtection="1">
      <alignment wrapText="1"/>
    </xf>
    <xf numFmtId="171" fontId="17" fillId="6" borderId="6" xfId="0" applyNumberFormat="1" applyFont="1" applyFill="1" applyBorder="1" applyAlignment="1" applyProtection="1">
      <alignment wrapText="1"/>
    </xf>
    <xf numFmtId="171" fontId="17" fillId="6" borderId="9" xfId="0" applyNumberFormat="1" applyFont="1" applyFill="1" applyBorder="1" applyAlignment="1" applyProtection="1">
      <alignment wrapText="1"/>
    </xf>
    <xf numFmtId="171" fontId="17" fillId="6" borderId="10" xfId="0" applyNumberFormat="1" applyFont="1" applyFill="1" applyBorder="1" applyAlignment="1" applyProtection="1">
      <alignment wrapText="1"/>
    </xf>
    <xf numFmtId="0" fontId="12" fillId="2" borderId="2"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6" xfId="0" applyFont="1" applyFill="1" applyBorder="1" applyAlignment="1" applyProtection="1">
      <alignment vertical="center" wrapText="1"/>
    </xf>
    <xf numFmtId="0" fontId="5" fillId="7" borderId="4" xfId="3" applyFill="1" applyBorder="1" applyAlignment="1" applyProtection="1"/>
    <xf numFmtId="0" fontId="0" fillId="7" borderId="0" xfId="0" applyFill="1" applyBorder="1"/>
    <xf numFmtId="0" fontId="0" fillId="7" borderId="5" xfId="0" applyFill="1" applyBorder="1"/>
    <xf numFmtId="0" fontId="12" fillId="7" borderId="4" xfId="0" applyFont="1" applyFill="1" applyBorder="1" applyAlignment="1">
      <alignment wrapText="1"/>
    </xf>
    <xf numFmtId="0" fontId="12" fillId="7" borderId="0" xfId="0" applyFont="1" applyFill="1" applyBorder="1" applyAlignment="1">
      <alignment wrapText="1"/>
    </xf>
    <xf numFmtId="0" fontId="12" fillId="7" borderId="5" xfId="0" applyFont="1" applyFill="1" applyBorder="1" applyAlignment="1">
      <alignment wrapText="1"/>
    </xf>
    <xf numFmtId="0" fontId="12" fillId="7" borderId="4" xfId="0" applyFont="1" applyFill="1" applyBorder="1" applyAlignment="1">
      <alignment horizontal="left" wrapText="1"/>
    </xf>
    <xf numFmtId="0" fontId="12" fillId="7" borderId="0" xfId="0" applyFont="1" applyFill="1" applyBorder="1" applyAlignment="1">
      <alignment horizontal="left" wrapText="1"/>
    </xf>
    <xf numFmtId="0" fontId="12" fillId="7" borderId="5" xfId="0" applyFont="1" applyFill="1" applyBorder="1" applyAlignment="1">
      <alignment horizontal="left" wrapText="1"/>
    </xf>
    <xf numFmtId="0" fontId="4" fillId="7" borderId="4" xfId="0" applyFont="1" applyFill="1" applyBorder="1" applyAlignment="1">
      <alignment wrapText="1"/>
    </xf>
    <xf numFmtId="0" fontId="0" fillId="7" borderId="0" xfId="0" applyFill="1" applyBorder="1" applyAlignment="1">
      <alignment wrapText="1"/>
    </xf>
    <xf numFmtId="0" fontId="0" fillId="7" borderId="5" xfId="0" applyFill="1" applyBorder="1" applyAlignment="1">
      <alignment wrapText="1"/>
    </xf>
    <xf numFmtId="0" fontId="3" fillId="7" borderId="5" xfId="0" applyFont="1" applyFill="1" applyBorder="1" applyAlignment="1">
      <alignment horizontal="center" vertical="center"/>
    </xf>
    <xf numFmtId="0" fontId="17" fillId="6" borderId="12" xfId="0" applyFont="1" applyFill="1" applyBorder="1" applyAlignment="1">
      <alignment horizontal="center" vertical="center"/>
    </xf>
    <xf numFmtId="0" fontId="12" fillId="7" borderId="4" xfId="0" applyFont="1" applyFill="1" applyBorder="1"/>
    <xf numFmtId="0" fontId="12" fillId="7" borderId="0" xfId="0" applyFont="1" applyFill="1" applyBorder="1"/>
    <xf numFmtId="0" fontId="24" fillId="7" borderId="12" xfId="0" applyFont="1" applyFill="1" applyBorder="1" applyAlignment="1">
      <alignment horizontal="left" vertical="center" wrapText="1"/>
    </xf>
    <xf numFmtId="0" fontId="24" fillId="7" borderId="15" xfId="0" applyFont="1" applyFill="1" applyBorder="1" applyAlignment="1">
      <alignment horizontal="left" vertical="center" wrapText="1"/>
    </xf>
    <xf numFmtId="0" fontId="24" fillId="7" borderId="13" xfId="0" applyFont="1" applyFill="1" applyBorder="1" applyAlignment="1">
      <alignment horizontal="left" vertical="center" wrapText="1"/>
    </xf>
    <xf numFmtId="0" fontId="12" fillId="2" borderId="4" xfId="0" applyFont="1" applyFill="1" applyBorder="1" applyAlignment="1"/>
    <xf numFmtId="0" fontId="12" fillId="2" borderId="0" xfId="0" applyFont="1" applyFill="1" applyBorder="1" applyAlignment="1"/>
    <xf numFmtId="0" fontId="12" fillId="2" borderId="5" xfId="0" applyFont="1" applyFill="1" applyBorder="1" applyAlignment="1"/>
    <xf numFmtId="170" fontId="4" fillId="7" borderId="0" xfId="0" applyNumberFormat="1" applyFont="1" applyFill="1" applyBorder="1" applyAlignment="1">
      <alignment horizontal="left"/>
    </xf>
    <xf numFmtId="0" fontId="4" fillId="7" borderId="5" xfId="0" applyFont="1" applyFill="1" applyBorder="1" applyAlignment="1">
      <alignment horizontal="left"/>
    </xf>
    <xf numFmtId="0" fontId="12" fillId="2" borderId="9" xfId="0" applyFont="1" applyFill="1" applyBorder="1" applyAlignment="1">
      <alignment horizontal="left"/>
    </xf>
    <xf numFmtId="0" fontId="12" fillId="2" borderId="7" xfId="0" applyFont="1" applyFill="1" applyBorder="1" applyAlignment="1">
      <alignment horizontal="left"/>
    </xf>
    <xf numFmtId="0" fontId="12" fillId="2" borderId="10" xfId="0" applyFont="1" applyFill="1" applyBorder="1" applyAlignment="1">
      <alignment horizontal="left"/>
    </xf>
    <xf numFmtId="0" fontId="3" fillId="7" borderId="9" xfId="0" applyFont="1" applyFill="1" applyBorder="1" applyAlignment="1">
      <alignment horizontal="center" vertical="center"/>
    </xf>
    <xf numFmtId="0" fontId="3" fillId="7" borderId="7" xfId="0" applyFont="1" applyFill="1" applyBorder="1" applyAlignment="1">
      <alignment horizontal="center" vertical="center"/>
    </xf>
    <xf numFmtId="0" fontId="4" fillId="7" borderId="2"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7" borderId="4" xfId="0" applyFont="1" applyFill="1" applyBorder="1" applyAlignment="1">
      <alignment horizontal="center" wrapText="1"/>
    </xf>
    <xf numFmtId="0" fontId="4" fillId="7" borderId="0" xfId="0" applyFont="1" applyFill="1" applyAlignment="1">
      <alignment horizontal="center" wrapText="1"/>
    </xf>
    <xf numFmtId="0" fontId="0" fillId="7" borderId="0" xfId="0" applyFill="1" applyAlignment="1">
      <alignment horizontal="center" wrapText="1"/>
    </xf>
    <xf numFmtId="0" fontId="4" fillId="0" borderId="1" xfId="0" applyFont="1" applyBorder="1" applyAlignment="1" applyProtection="1">
      <alignment horizontal="left" wrapText="1"/>
      <protection locked="0"/>
    </xf>
    <xf numFmtId="0" fontId="4" fillId="0" borderId="1" xfId="0" applyFont="1" applyBorder="1" applyAlignment="1" applyProtection="1">
      <alignment horizontal="center"/>
      <protection locked="0"/>
    </xf>
    <xf numFmtId="0" fontId="1" fillId="7" borderId="12" xfId="0" applyFont="1" applyFill="1" applyBorder="1" applyAlignment="1">
      <alignment horizontal="left" wrapText="1"/>
    </xf>
    <xf numFmtId="0" fontId="4" fillId="7" borderId="15" xfId="0" applyFont="1" applyFill="1" applyBorder="1" applyAlignment="1">
      <alignment horizontal="left" wrapText="1"/>
    </xf>
    <xf numFmtId="0" fontId="4" fillId="7" borderId="13" xfId="0" applyFont="1" applyFill="1" applyBorder="1" applyAlignment="1">
      <alignment horizontal="left" wrapText="1"/>
    </xf>
    <xf numFmtId="0" fontId="4" fillId="0" borderId="15" xfId="0" applyFont="1" applyBorder="1" applyAlignment="1" applyProtection="1">
      <alignment horizontal="left" wrapText="1"/>
      <protection locked="0"/>
    </xf>
    <xf numFmtId="0" fontId="4" fillId="0" borderId="13" xfId="0" applyFont="1" applyBorder="1" applyAlignment="1" applyProtection="1">
      <alignment horizontal="left" wrapText="1"/>
      <protection locked="0"/>
    </xf>
    <xf numFmtId="0" fontId="1" fillId="2" borderId="4" xfId="0" applyFont="1" applyFill="1" applyBorder="1" applyAlignment="1">
      <alignment horizontal="left" wrapText="1"/>
    </xf>
    <xf numFmtId="0" fontId="4" fillId="2" borderId="0" xfId="0" applyFont="1" applyFill="1" applyBorder="1" applyAlignment="1">
      <alignment horizontal="left" wrapText="1"/>
    </xf>
    <xf numFmtId="0" fontId="4" fillId="0" borderId="8" xfId="0" applyFont="1" applyBorder="1" applyAlignment="1" applyProtection="1">
      <alignment horizontal="left" wrapText="1"/>
      <protection locked="0"/>
    </xf>
    <xf numFmtId="0" fontId="4" fillId="0" borderId="8" xfId="0" applyFont="1" applyBorder="1" applyAlignment="1" applyProtection="1">
      <alignment wrapText="1"/>
      <protection locked="0"/>
    </xf>
    <xf numFmtId="0" fontId="0" fillId="0" borderId="8" xfId="0" applyBorder="1" applyAlignment="1" applyProtection="1">
      <alignment wrapText="1"/>
      <protection locked="0"/>
    </xf>
    <xf numFmtId="0" fontId="4" fillId="2" borderId="0" xfId="0" applyFont="1" applyFill="1" applyBorder="1" applyAlignment="1"/>
    <xf numFmtId="0" fontId="4" fillId="2" borderId="5" xfId="0" applyFont="1" applyFill="1" applyBorder="1" applyAlignment="1"/>
    <xf numFmtId="0" fontId="4" fillId="0" borderId="8" xfId="0" applyFont="1" applyBorder="1" applyAlignment="1" applyProtection="1">
      <alignment horizontal="center"/>
      <protection locked="0"/>
    </xf>
    <xf numFmtId="0" fontId="12" fillId="7" borderId="4" xfId="0" applyFont="1" applyFill="1" applyBorder="1" applyAlignment="1">
      <alignment horizontal="center" wrapText="1"/>
    </xf>
    <xf numFmtId="0" fontId="12" fillId="7" borderId="0" xfId="0" applyFont="1" applyFill="1" applyAlignment="1">
      <alignment horizontal="center" wrapText="1"/>
    </xf>
    <xf numFmtId="0" fontId="4" fillId="7" borderId="5" xfId="0" applyFont="1" applyFill="1" applyBorder="1" applyAlignment="1">
      <alignment horizontal="center" wrapText="1"/>
    </xf>
    <xf numFmtId="38" fontId="0" fillId="6" borderId="12" xfId="0" applyNumberFormat="1" applyFill="1" applyBorder="1" applyAlignment="1" applyProtection="1">
      <alignment horizontal="center" wrapText="1"/>
    </xf>
    <xf numFmtId="38" fontId="0" fillId="6" borderId="13" xfId="0" applyNumberFormat="1" applyFill="1" applyBorder="1" applyAlignment="1" applyProtection="1">
      <alignment horizontal="center" wrapText="1"/>
    </xf>
    <xf numFmtId="0" fontId="4" fillId="2" borderId="4" xfId="0" applyFont="1" applyFill="1" applyBorder="1" applyAlignment="1"/>
    <xf numFmtId="0" fontId="4" fillId="2" borderId="9" xfId="0" applyFont="1" applyFill="1" applyBorder="1"/>
    <xf numFmtId="0" fontId="4" fillId="2" borderId="7" xfId="0" applyFont="1" applyFill="1" applyBorder="1"/>
    <xf numFmtId="0" fontId="4" fillId="2" borderId="10" xfId="0" applyFont="1" applyFill="1" applyBorder="1"/>
    <xf numFmtId="49" fontId="3" fillId="0" borderId="15" xfId="0" applyNumberFormat="1" applyFont="1" applyFill="1" applyBorder="1" applyAlignment="1" applyProtection="1">
      <alignment vertical="center" wrapText="1"/>
      <protection locked="0"/>
    </xf>
    <xf numFmtId="49" fontId="3" fillId="0" borderId="13" xfId="0" applyNumberFormat="1" applyFont="1" applyFill="1" applyBorder="1" applyAlignment="1" applyProtection="1">
      <alignment vertical="center" wrapText="1"/>
      <protection locked="0"/>
    </xf>
    <xf numFmtId="168" fontId="3" fillId="0" borderId="13" xfId="0" applyNumberFormat="1" applyFont="1" applyBorder="1" applyAlignment="1" applyProtection="1">
      <alignment horizontal="center" vertical="center" wrapText="1"/>
      <protection locked="0"/>
    </xf>
    <xf numFmtId="0" fontId="0" fillId="0" borderId="0" xfId="0" applyAlignment="1">
      <alignment horizontal="left" wrapText="1"/>
    </xf>
    <xf numFmtId="0" fontId="4" fillId="0" borderId="0" xfId="0" applyFont="1" applyAlignment="1">
      <alignment vertical="top" wrapText="1"/>
    </xf>
    <xf numFmtId="0" fontId="0" fillId="0" borderId="0" xfId="0" applyAlignment="1">
      <alignment vertical="top" wrapText="1"/>
    </xf>
    <xf numFmtId="0" fontId="5" fillId="0" borderId="0" xfId="3" applyAlignment="1" applyProtection="1"/>
    <xf numFmtId="0" fontId="12" fillId="0" borderId="0" xfId="0" applyFont="1" applyAlignment="1">
      <alignment vertical="center" wrapText="1"/>
    </xf>
    <xf numFmtId="0" fontId="0" fillId="4" borderId="12" xfId="0" applyFill="1" applyBorder="1" applyAlignment="1" applyProtection="1">
      <alignment horizontal="left" vertical="top" wrapText="1"/>
    </xf>
    <xf numFmtId="0" fontId="0" fillId="4" borderId="15" xfId="0" applyFill="1" applyBorder="1" applyAlignment="1" applyProtection="1">
      <alignment horizontal="left" vertical="top" wrapText="1"/>
    </xf>
    <xf numFmtId="0" fontId="0" fillId="0" borderId="13" xfId="0" applyBorder="1" applyAlignment="1">
      <alignment wrapText="1"/>
    </xf>
    <xf numFmtId="0" fontId="24" fillId="0" borderId="0" xfId="0" applyFont="1" applyAlignment="1">
      <alignment vertical="center" wrapText="1"/>
    </xf>
    <xf numFmtId="0" fontId="0" fillId="4" borderId="12" xfId="0" applyFill="1" applyBorder="1" applyAlignment="1">
      <alignment horizontal="left" wrapText="1"/>
    </xf>
    <xf numFmtId="0" fontId="0" fillId="4" borderId="15" xfId="0" applyFill="1" applyBorder="1" applyAlignment="1">
      <alignment horizontal="left" wrapText="1"/>
    </xf>
    <xf numFmtId="0" fontId="0" fillId="4" borderId="13" xfId="0" applyFill="1" applyBorder="1" applyAlignment="1">
      <alignment horizontal="left" wrapText="1"/>
    </xf>
    <xf numFmtId="164" fontId="0" fillId="0" borderId="12" xfId="0" applyNumberFormat="1" applyBorder="1" applyAlignment="1" applyProtection="1">
      <alignment horizontal="left" wrapText="1"/>
      <protection locked="0"/>
    </xf>
    <xf numFmtId="164" fontId="0" fillId="0" borderId="15" xfId="0" applyNumberFormat="1" applyBorder="1" applyAlignment="1" applyProtection="1">
      <alignment horizontal="left" wrapText="1"/>
      <protection locked="0"/>
    </xf>
    <xf numFmtId="164" fontId="0" fillId="0" borderId="13" xfId="0" applyNumberFormat="1" applyBorder="1" applyAlignment="1" applyProtection="1">
      <alignment horizontal="left" wrapText="1"/>
      <protection locked="0"/>
    </xf>
    <xf numFmtId="0" fontId="4" fillId="0" borderId="7" xfId="0" applyFont="1" applyBorder="1" applyAlignment="1" applyProtection="1">
      <alignment wrapText="1"/>
      <protection locked="0"/>
    </xf>
    <xf numFmtId="0" fontId="0" fillId="0" borderId="7" xfId="0" applyBorder="1" applyAlignment="1" applyProtection="1">
      <alignment wrapText="1"/>
      <protection locked="0"/>
    </xf>
    <xf numFmtId="0" fontId="6" fillId="0" borderId="0" xfId="0" applyFont="1" applyAlignment="1">
      <alignment vertical="top" wrapText="1"/>
    </xf>
    <xf numFmtId="0" fontId="0" fillId="0" borderId="12"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2" borderId="0" xfId="0" applyFill="1" applyAlignment="1">
      <alignment horizontal="right" vertical="top" wrapText="1"/>
    </xf>
    <xf numFmtId="0" fontId="0" fillId="0" borderId="0" xfId="0" applyAlignment="1">
      <alignment horizontal="right" wrapText="1"/>
    </xf>
    <xf numFmtId="0" fontId="4" fillId="0" borderId="12" xfId="0" applyFont="1" applyFill="1" applyBorder="1" applyAlignment="1" applyProtection="1">
      <alignment vertical="top" wrapText="1"/>
    </xf>
    <xf numFmtId="0" fontId="0" fillId="0" borderId="15" xfId="0" applyFill="1" applyBorder="1" applyAlignment="1" applyProtection="1">
      <alignment vertical="top" wrapText="1"/>
    </xf>
    <xf numFmtId="0" fontId="0" fillId="0" borderId="13" xfId="0" applyFill="1" applyBorder="1" applyAlignment="1" applyProtection="1">
      <alignment vertical="top" wrapText="1"/>
    </xf>
    <xf numFmtId="0" fontId="0" fillId="0" borderId="15" xfId="0" applyBorder="1" applyAlignment="1" applyProtection="1">
      <alignment horizontal="left" vertical="top" wrapText="1"/>
      <protection locked="0"/>
    </xf>
    <xf numFmtId="0" fontId="0" fillId="4" borderId="13" xfId="0" applyFill="1" applyBorder="1" applyAlignment="1" applyProtection="1">
      <alignment horizontal="left" vertical="top" wrapText="1"/>
    </xf>
    <xf numFmtId="0" fontId="6" fillId="0" borderId="0" xfId="0" applyFont="1" applyAlignment="1">
      <alignment vertical="center" wrapText="1"/>
    </xf>
    <xf numFmtId="0" fontId="0" fillId="2" borderId="7" xfId="0" applyFill="1" applyBorder="1" applyAlignment="1">
      <alignment wrapText="1"/>
    </xf>
    <xf numFmtId="14" fontId="0" fillId="0" borderId="7" xfId="0" applyNumberFormat="1" applyBorder="1" applyAlignment="1" applyProtection="1">
      <alignment wrapText="1"/>
      <protection locked="0"/>
    </xf>
    <xf numFmtId="0" fontId="15" fillId="2" borderId="15" xfId="3" applyFont="1" applyFill="1" applyBorder="1" applyAlignment="1" applyProtection="1">
      <alignment horizontal="center"/>
    </xf>
    <xf numFmtId="0" fontId="13" fillId="2" borderId="4" xfId="0" applyFont="1" applyFill="1" applyBorder="1" applyAlignment="1">
      <alignment horizontal="center"/>
    </xf>
    <xf numFmtId="0" fontId="13" fillId="2" borderId="0" xfId="0" applyFont="1" applyFill="1" applyBorder="1" applyAlignment="1">
      <alignment horizontal="center"/>
    </xf>
  </cellXfs>
  <cellStyles count="5">
    <cellStyle name="Currency" xfId="1" builtinId="4"/>
    <cellStyle name="Currency 2" xfId="2" xr:uid="{00000000-0005-0000-0000-000001000000}"/>
    <cellStyle name="Hyperlink" xfId="3" builtinId="8"/>
    <cellStyle name="Normal" xfId="0" builtinId="0"/>
    <cellStyle name="Normal 2" xfId="4" xr:uid="{00000000-0005-0000-0000-00000400000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0</xdr:row>
      <xdr:rowOff>76200</xdr:rowOff>
    </xdr:from>
    <xdr:to>
      <xdr:col>9</xdr:col>
      <xdr:colOff>1311275</xdr:colOff>
      <xdr:row>4</xdr:row>
      <xdr:rowOff>130175</xdr:rowOff>
    </xdr:to>
    <xdr:pic>
      <xdr:nvPicPr>
        <xdr:cNvPr id="5" name="Picture 4">
          <a:extLst>
            <a:ext uri="{FF2B5EF4-FFF2-40B4-BE49-F238E27FC236}">
              <a16:creationId xmlns:a16="http://schemas.microsoft.com/office/drawing/2014/main" id="{0896D62B-3C97-4161-A526-B02A83D9CD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76200"/>
          <a:ext cx="1905000" cy="971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0</xdr:row>
      <xdr:rowOff>9525</xdr:rowOff>
    </xdr:from>
    <xdr:to>
      <xdr:col>9</xdr:col>
      <xdr:colOff>714375</xdr:colOff>
      <xdr:row>5</xdr:row>
      <xdr:rowOff>95250</xdr:rowOff>
    </xdr:to>
    <xdr:pic>
      <xdr:nvPicPr>
        <xdr:cNvPr id="5" name="Picture 4">
          <a:extLst>
            <a:ext uri="{FF2B5EF4-FFF2-40B4-BE49-F238E27FC236}">
              <a16:creationId xmlns:a16="http://schemas.microsoft.com/office/drawing/2014/main" id="{EFAB78BA-CC73-4477-B423-ABE1E1E022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5" y="9525"/>
          <a:ext cx="1905000" cy="971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0</xdr:row>
      <xdr:rowOff>38100</xdr:rowOff>
    </xdr:from>
    <xdr:to>
      <xdr:col>10</xdr:col>
      <xdr:colOff>282575</xdr:colOff>
      <xdr:row>4</xdr:row>
      <xdr:rowOff>247650</xdr:rowOff>
    </xdr:to>
    <xdr:pic>
      <xdr:nvPicPr>
        <xdr:cNvPr id="3" name="Picture 2">
          <a:extLst>
            <a:ext uri="{FF2B5EF4-FFF2-40B4-BE49-F238E27FC236}">
              <a16:creationId xmlns:a16="http://schemas.microsoft.com/office/drawing/2014/main" id="{A5F4A88A-1706-4E58-BD48-F35A2F0217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8100"/>
          <a:ext cx="1905000" cy="9715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571500</xdr:colOff>
      <xdr:row>0</xdr:row>
      <xdr:rowOff>0</xdr:rowOff>
    </xdr:from>
    <xdr:to>
      <xdr:col>9</xdr:col>
      <xdr:colOff>409575</xdr:colOff>
      <xdr:row>0</xdr:row>
      <xdr:rowOff>0</xdr:rowOff>
    </xdr:to>
    <xdr:pic>
      <xdr:nvPicPr>
        <xdr:cNvPr id="9095" name="Picture 1">
          <a:extLst>
            <a:ext uri="{FF2B5EF4-FFF2-40B4-BE49-F238E27FC236}">
              <a16:creationId xmlns:a16="http://schemas.microsoft.com/office/drawing/2014/main" id="{00000000-0008-0000-0300-00008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0"/>
          <a:ext cx="1057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104775</xdr:colOff>
      <xdr:row>0</xdr:row>
      <xdr:rowOff>28575</xdr:rowOff>
    </xdr:from>
    <xdr:to>
      <xdr:col>9</xdr:col>
      <xdr:colOff>790575</xdr:colOff>
      <xdr:row>4</xdr:row>
      <xdr:rowOff>19050</xdr:rowOff>
    </xdr:to>
    <xdr:pic>
      <xdr:nvPicPr>
        <xdr:cNvPr id="4" name="Picture 3">
          <a:extLst>
            <a:ext uri="{FF2B5EF4-FFF2-40B4-BE49-F238E27FC236}">
              <a16:creationId xmlns:a16="http://schemas.microsoft.com/office/drawing/2014/main" id="{FB6165EE-435B-4F82-ACD1-84CF813924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43350" y="28575"/>
          <a:ext cx="1905000" cy="9715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ed.ky.gov/Entrepreneurship/KSBTC" TargetMode="External"/><Relationship Id="rId1" Type="http://schemas.openxmlformats.org/officeDocument/2006/relationships/hyperlink" Target="https://ced.ky.gov/Locating_Expanding/kybizinc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tinyurl.com/KentuckyTIF" TargetMode="External"/><Relationship Id="rId7" Type="http://schemas.openxmlformats.org/officeDocument/2006/relationships/printerSettings" Target="../printerSettings/printerSettings2.bin"/><Relationship Id="rId2" Type="http://schemas.openxmlformats.org/officeDocument/2006/relationships/hyperlink" Target="http://www.tinyurl.com/KentuckyTIF" TargetMode="External"/><Relationship Id="rId1" Type="http://schemas.openxmlformats.org/officeDocument/2006/relationships/hyperlink" Target="https://web.sos.ky.gov/bussearchnprofile/search.aspx" TargetMode="External"/><Relationship Id="rId6" Type="http://schemas.openxmlformats.org/officeDocument/2006/relationships/hyperlink" Target="https://fisearch.ced.ky.gov/SearchCriteria" TargetMode="External"/><Relationship Id="rId5" Type="http://schemas.openxmlformats.org/officeDocument/2006/relationships/hyperlink" Target="https://www.census.gov/naics/" TargetMode="External"/><Relationship Id="rId4" Type="http://schemas.openxmlformats.org/officeDocument/2006/relationships/hyperlink" Target="https://web.sos.ky.gov/bussearchnprofile/search.asp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ced.ky.gov/Entrepreneurship/KSBTC"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J60"/>
  <sheetViews>
    <sheetView tabSelected="1" workbookViewId="0">
      <selection activeCell="L3" sqref="L3"/>
    </sheetView>
  </sheetViews>
  <sheetFormatPr defaultRowHeight="12.75" x14ac:dyDescent="0.2"/>
  <cols>
    <col min="1" max="1" width="3.28515625" customWidth="1"/>
    <col min="8" max="8" width="10.28515625" bestFit="1" customWidth="1"/>
    <col min="10" max="10" width="19.7109375" customWidth="1"/>
  </cols>
  <sheetData>
    <row r="1" spans="1:10" ht="15" customHeight="1" x14ac:dyDescent="0.25">
      <c r="A1" s="147" t="s">
        <v>381</v>
      </c>
      <c r="B1" s="148"/>
      <c r="C1" s="148"/>
      <c r="D1" s="148"/>
      <c r="E1" s="148"/>
      <c r="F1" s="148"/>
      <c r="G1" s="148"/>
      <c r="H1" s="148"/>
      <c r="I1" s="146"/>
      <c r="J1" s="146"/>
    </row>
    <row r="2" spans="1:10" ht="15.75" x14ac:dyDescent="0.25">
      <c r="A2" s="150" t="s">
        <v>146</v>
      </c>
      <c r="B2" s="150"/>
      <c r="C2" s="150"/>
      <c r="D2" s="150"/>
      <c r="E2" s="150"/>
      <c r="F2" s="150"/>
      <c r="G2" s="150"/>
      <c r="H2" s="150"/>
      <c r="I2" s="146"/>
      <c r="J2" s="146"/>
    </row>
    <row r="3" spans="1:10" ht="15.75" x14ac:dyDescent="0.25">
      <c r="A3" s="150" t="s">
        <v>201</v>
      </c>
      <c r="B3" s="150"/>
      <c r="C3" s="150"/>
      <c r="D3" s="150"/>
      <c r="E3" s="150"/>
      <c r="F3" s="150"/>
      <c r="G3" s="150"/>
      <c r="H3" s="150"/>
      <c r="I3" s="146"/>
      <c r="J3" s="146"/>
    </row>
    <row r="4" spans="1:10" ht="26.25" customHeight="1" x14ac:dyDescent="0.25">
      <c r="A4" s="106"/>
      <c r="B4" s="106"/>
      <c r="C4" s="106"/>
      <c r="D4" s="106"/>
      <c r="E4" s="106"/>
      <c r="F4" s="106"/>
      <c r="G4" s="106"/>
      <c r="H4" s="106"/>
      <c r="I4" s="146"/>
      <c r="J4" s="146"/>
    </row>
    <row r="5" spans="1:10" x14ac:dyDescent="0.2">
      <c r="A5" s="151" t="s">
        <v>147</v>
      </c>
      <c r="B5" s="151"/>
      <c r="C5" s="151"/>
      <c r="H5" s="122" t="str">
        <f>KSBTC!G6</f>
        <v>Rev 2/2024</v>
      </c>
      <c r="I5" s="146"/>
      <c r="J5" s="146"/>
    </row>
    <row r="6" spans="1:10" ht="49.5" customHeight="1" x14ac:dyDescent="0.2">
      <c r="A6" s="152" t="s">
        <v>304</v>
      </c>
      <c r="B6" s="153"/>
      <c r="C6" s="153"/>
      <c r="D6" s="153"/>
      <c r="E6" s="153"/>
      <c r="F6" s="153"/>
      <c r="G6" s="153"/>
      <c r="H6" s="153"/>
      <c r="I6" s="153"/>
      <c r="J6" s="153"/>
    </row>
    <row r="7" spans="1:10" ht="12.75" customHeight="1" x14ac:dyDescent="0.2">
      <c r="D7" s="157" t="s">
        <v>372</v>
      </c>
      <c r="E7" s="157"/>
      <c r="F7" s="157"/>
      <c r="G7" s="157"/>
      <c r="H7" s="157"/>
      <c r="I7" s="157"/>
    </row>
    <row r="8" spans="1:10" ht="12.75" customHeight="1" x14ac:dyDescent="0.2"/>
    <row r="9" spans="1:10" ht="12.75" customHeight="1" x14ac:dyDescent="0.2">
      <c r="A9" s="154" t="s">
        <v>263</v>
      </c>
      <c r="B9" s="154"/>
      <c r="C9" s="154"/>
      <c r="D9" s="154"/>
      <c r="E9" s="154"/>
      <c r="F9" s="154"/>
      <c r="G9" s="154"/>
      <c r="H9" s="154"/>
      <c r="I9" s="155"/>
      <c r="J9" s="156"/>
    </row>
    <row r="10" spans="1:10" x14ac:dyDescent="0.2">
      <c r="A10" s="18"/>
      <c r="B10" s="18"/>
      <c r="C10" s="18"/>
      <c r="D10" s="149" t="s">
        <v>390</v>
      </c>
      <c r="E10" s="149"/>
      <c r="F10" s="149"/>
      <c r="G10" s="149"/>
      <c r="H10" s="149"/>
      <c r="I10" s="18"/>
      <c r="J10" s="18"/>
    </row>
    <row r="11" spans="1:10" ht="39.75" customHeight="1" x14ac:dyDescent="0.2">
      <c r="A11" s="152" t="s">
        <v>281</v>
      </c>
      <c r="B11" s="153"/>
      <c r="C11" s="153"/>
      <c r="D11" s="153"/>
      <c r="E11" s="153"/>
      <c r="F11" s="153"/>
      <c r="G11" s="153"/>
      <c r="H11" s="153"/>
      <c r="I11" s="153"/>
      <c r="J11" s="153"/>
    </row>
    <row r="12" spans="1:10" x14ac:dyDescent="0.2">
      <c r="A12" s="18"/>
      <c r="B12" s="18"/>
      <c r="C12" s="18"/>
      <c r="D12" s="18"/>
      <c r="E12" s="18"/>
      <c r="F12" s="18"/>
      <c r="G12" s="18"/>
      <c r="H12" s="18"/>
      <c r="I12" s="18"/>
      <c r="J12" s="18"/>
    </row>
    <row r="13" spans="1:10" ht="76.5" customHeight="1" x14ac:dyDescent="0.2">
      <c r="A13" s="18"/>
      <c r="B13" s="18"/>
      <c r="C13" s="18"/>
      <c r="D13" s="169" t="s">
        <v>391</v>
      </c>
      <c r="E13" s="168"/>
      <c r="F13" s="168"/>
      <c r="G13" s="168"/>
      <c r="H13" s="168"/>
      <c r="I13" s="18"/>
      <c r="J13" s="18"/>
    </row>
    <row r="14" spans="1:10" x14ac:dyDescent="0.2">
      <c r="A14" s="18"/>
      <c r="B14" s="18"/>
      <c r="C14" s="18"/>
      <c r="D14" s="39"/>
      <c r="E14" s="18"/>
      <c r="F14" s="18"/>
      <c r="G14" s="18"/>
      <c r="H14" s="18"/>
      <c r="I14" s="18"/>
      <c r="J14" s="18"/>
    </row>
    <row r="15" spans="1:10" x14ac:dyDescent="0.2">
      <c r="A15" s="167" t="s">
        <v>305</v>
      </c>
      <c r="B15" s="168"/>
      <c r="C15" s="168"/>
      <c r="D15" s="168"/>
      <c r="E15" s="168"/>
      <c r="F15" s="168"/>
      <c r="G15" s="168"/>
      <c r="H15" s="168"/>
      <c r="I15" s="168"/>
      <c r="J15" s="168"/>
    </row>
    <row r="17" spans="1:10" x14ac:dyDescent="0.2">
      <c r="A17" s="3" t="s">
        <v>260</v>
      </c>
    </row>
    <row r="18" spans="1:10" ht="39.75" customHeight="1" x14ac:dyDescent="0.2">
      <c r="A18" s="152" t="s">
        <v>269</v>
      </c>
      <c r="B18" s="152"/>
      <c r="C18" s="152"/>
      <c r="D18" s="152"/>
      <c r="E18" s="152"/>
      <c r="F18" s="152"/>
      <c r="G18" s="152"/>
      <c r="H18" s="152"/>
      <c r="I18" s="152"/>
      <c r="J18" s="152"/>
    </row>
    <row r="19" spans="1:10" ht="6.75" customHeight="1" thickBot="1" x14ac:dyDescent="0.25"/>
    <row r="20" spans="1:10" ht="30" customHeight="1" thickBot="1" x14ac:dyDescent="0.25">
      <c r="A20" s="99"/>
      <c r="B20" s="173" t="s">
        <v>270</v>
      </c>
      <c r="C20" s="152"/>
      <c r="D20" s="152"/>
      <c r="E20" s="152"/>
      <c r="F20" s="152"/>
      <c r="G20" s="152"/>
      <c r="H20" s="152"/>
      <c r="I20" s="152"/>
      <c r="J20" s="152"/>
    </row>
    <row r="21" spans="1:10" ht="9" customHeight="1" thickBot="1" x14ac:dyDescent="0.25">
      <c r="A21" s="95"/>
      <c r="B21" s="97"/>
      <c r="C21" s="96"/>
      <c r="D21" s="96"/>
      <c r="E21" s="96"/>
      <c r="F21" s="96"/>
      <c r="G21" s="96"/>
      <c r="H21" s="96"/>
      <c r="I21" s="96"/>
      <c r="J21" s="96"/>
    </row>
    <row r="22" spans="1:10" s="90" customFormat="1" ht="30" customHeight="1" thickBot="1" x14ac:dyDescent="0.25">
      <c r="A22" s="99"/>
      <c r="B22" s="152" t="s">
        <v>276</v>
      </c>
      <c r="C22" s="152"/>
      <c r="D22" s="152"/>
      <c r="E22" s="152"/>
      <c r="F22" s="152"/>
      <c r="G22" s="152"/>
      <c r="H22" s="152"/>
      <c r="I22" s="152"/>
      <c r="J22" s="152"/>
    </row>
    <row r="23" spans="1:10" s="90" customFormat="1" ht="9" customHeight="1" thickBot="1" x14ac:dyDescent="0.25">
      <c r="A23" s="98"/>
      <c r="B23" s="96"/>
      <c r="C23" s="96"/>
      <c r="D23" s="96"/>
      <c r="E23" s="96"/>
      <c r="F23" s="96"/>
      <c r="G23" s="96"/>
      <c r="H23" s="96"/>
      <c r="I23" s="96"/>
      <c r="J23" s="96"/>
    </row>
    <row r="24" spans="1:10" s="90" customFormat="1" ht="30" customHeight="1" thickBot="1" x14ac:dyDescent="0.25">
      <c r="A24" s="99"/>
      <c r="B24" s="152" t="s">
        <v>277</v>
      </c>
      <c r="C24" s="152"/>
      <c r="D24" s="152"/>
      <c r="E24" s="152"/>
      <c r="F24" s="152"/>
      <c r="G24" s="152"/>
      <c r="H24" s="152"/>
      <c r="I24" s="152"/>
      <c r="J24" s="152"/>
    </row>
    <row r="25" spans="1:10" s="90" customFormat="1" ht="9" customHeight="1" thickBot="1" x14ac:dyDescent="0.25">
      <c r="A25" s="98"/>
      <c r="B25" s="96"/>
      <c r="C25" s="96"/>
      <c r="D25" s="96"/>
      <c r="E25" s="96"/>
      <c r="F25" s="96"/>
      <c r="G25" s="96"/>
      <c r="H25" s="96"/>
      <c r="I25" s="96"/>
      <c r="J25" s="96"/>
    </row>
    <row r="26" spans="1:10" s="90" customFormat="1" ht="30" customHeight="1" thickBot="1" x14ac:dyDescent="0.25">
      <c r="A26" s="99"/>
      <c r="B26" s="152" t="s">
        <v>311</v>
      </c>
      <c r="C26" s="152"/>
      <c r="D26" s="152"/>
      <c r="E26" s="152"/>
      <c r="F26" s="152"/>
      <c r="G26" s="152"/>
      <c r="H26" s="152"/>
      <c r="I26" s="152"/>
      <c r="J26" s="152"/>
    </row>
    <row r="27" spans="1:10" s="90" customFormat="1" ht="9" customHeight="1" thickBot="1" x14ac:dyDescent="0.25">
      <c r="A27" s="98"/>
      <c r="B27" s="96"/>
      <c r="C27" s="96"/>
      <c r="D27" s="96"/>
      <c r="E27" s="96"/>
      <c r="F27" s="96"/>
      <c r="G27" s="96"/>
      <c r="H27" s="96"/>
      <c r="I27" s="96"/>
      <c r="J27" s="96"/>
    </row>
    <row r="28" spans="1:10" s="90" customFormat="1" ht="30" customHeight="1" thickBot="1" x14ac:dyDescent="0.25">
      <c r="A28" s="99"/>
      <c r="B28" s="152" t="s">
        <v>262</v>
      </c>
      <c r="C28" s="152"/>
      <c r="D28" s="152"/>
      <c r="E28" s="152"/>
      <c r="F28" s="152"/>
      <c r="G28" s="152"/>
      <c r="H28" s="152"/>
      <c r="I28" s="152"/>
      <c r="J28" s="152"/>
    </row>
    <row r="29" spans="1:10" ht="5.25" customHeight="1" x14ac:dyDescent="0.2">
      <c r="A29" s="95"/>
      <c r="B29" s="89"/>
      <c r="C29" s="89"/>
      <c r="D29" s="89"/>
      <c r="E29" s="89"/>
      <c r="F29" s="89"/>
      <c r="G29" s="89"/>
      <c r="H29" s="89"/>
      <c r="I29" s="89"/>
      <c r="J29" s="89"/>
    </row>
    <row r="30" spans="1:10" ht="119.25" customHeight="1" x14ac:dyDescent="0.2">
      <c r="A30" s="85"/>
      <c r="B30" s="152" t="s">
        <v>336</v>
      </c>
      <c r="C30" s="153"/>
      <c r="D30" s="153"/>
      <c r="E30" s="153"/>
      <c r="F30" s="153"/>
      <c r="G30" s="153"/>
      <c r="H30" s="153"/>
      <c r="I30" s="153"/>
      <c r="J30" s="153"/>
    </row>
    <row r="31" spans="1:10" ht="6" customHeight="1" x14ac:dyDescent="0.2"/>
    <row r="32" spans="1:10" ht="15" customHeight="1" x14ac:dyDescent="0.2">
      <c r="B32" s="162" t="s">
        <v>264</v>
      </c>
      <c r="C32" s="162"/>
      <c r="D32" s="162"/>
      <c r="E32" s="162"/>
      <c r="F32" s="162"/>
      <c r="G32" s="162"/>
      <c r="H32" s="162"/>
      <c r="I32" s="162"/>
      <c r="J32" s="162"/>
    </row>
    <row r="33" spans="1:10" ht="6.75" customHeight="1" x14ac:dyDescent="0.2"/>
    <row r="34" spans="1:10" ht="6.75" customHeight="1" x14ac:dyDescent="0.2">
      <c r="A34" s="161"/>
      <c r="B34" s="161"/>
      <c r="C34" s="161"/>
      <c r="D34" s="161"/>
      <c r="E34" s="161"/>
      <c r="F34" s="149"/>
      <c r="G34" s="149"/>
      <c r="H34" s="149"/>
      <c r="I34" s="170"/>
      <c r="J34" s="170"/>
    </row>
    <row r="35" spans="1:10" ht="132" customHeight="1" x14ac:dyDescent="0.2">
      <c r="A35" s="159" t="s">
        <v>331</v>
      </c>
      <c r="B35" s="160"/>
      <c r="C35" s="160"/>
      <c r="D35" s="160"/>
      <c r="E35" s="160"/>
      <c r="F35" s="160"/>
      <c r="G35" s="160"/>
      <c r="H35" s="160"/>
      <c r="I35" s="160"/>
      <c r="J35" s="160"/>
    </row>
    <row r="36" spans="1:10" ht="24.95" customHeight="1" x14ac:dyDescent="0.2">
      <c r="A36" s="171" t="s">
        <v>243</v>
      </c>
      <c r="B36" s="172"/>
      <c r="C36" s="172"/>
      <c r="D36" s="172"/>
      <c r="E36" s="172"/>
      <c r="F36" s="172"/>
      <c r="G36" s="172"/>
      <c r="H36" s="172"/>
      <c r="I36" s="172"/>
      <c r="J36" s="172"/>
    </row>
    <row r="37" spans="1:10" ht="57" customHeight="1" x14ac:dyDescent="0.2">
      <c r="A37" s="152" t="s">
        <v>337</v>
      </c>
      <c r="B37" s="152"/>
      <c r="C37" s="152"/>
      <c r="D37" s="152"/>
      <c r="E37" s="152"/>
      <c r="F37" s="152"/>
      <c r="G37" s="152"/>
      <c r="H37" s="152"/>
      <c r="I37" s="152"/>
      <c r="J37" s="152"/>
    </row>
    <row r="38" spans="1:10" ht="35.25" customHeight="1" x14ac:dyDescent="0.2">
      <c r="A38" s="159" t="s">
        <v>345</v>
      </c>
      <c r="B38" s="159"/>
      <c r="C38" s="159"/>
      <c r="D38" s="159"/>
      <c r="E38" s="159"/>
      <c r="F38" s="159"/>
      <c r="G38" s="159"/>
      <c r="H38" s="159"/>
      <c r="I38" s="159"/>
      <c r="J38" s="159"/>
    </row>
    <row r="39" spans="1:10" ht="43.5" customHeight="1" x14ac:dyDescent="0.2">
      <c r="A39" s="159" t="s">
        <v>266</v>
      </c>
      <c r="B39" s="159"/>
      <c r="C39" s="159"/>
      <c r="D39" s="159"/>
      <c r="E39" s="159"/>
      <c r="F39" s="159"/>
      <c r="G39" s="159"/>
      <c r="H39" s="159"/>
      <c r="I39" s="159"/>
      <c r="J39" s="159"/>
    </row>
    <row r="40" spans="1:10" ht="68.25" customHeight="1" x14ac:dyDescent="0.2">
      <c r="A40" s="159" t="s">
        <v>348</v>
      </c>
      <c r="B40" s="159"/>
      <c r="C40" s="159"/>
      <c r="D40" s="159"/>
      <c r="E40" s="159"/>
      <c r="F40" s="159"/>
      <c r="G40" s="159"/>
      <c r="H40" s="159"/>
      <c r="I40" s="159"/>
      <c r="J40" s="159"/>
    </row>
    <row r="41" spans="1:10" ht="83.25" customHeight="1" x14ac:dyDescent="0.2">
      <c r="A41" s="159" t="s">
        <v>268</v>
      </c>
      <c r="B41" s="159"/>
      <c r="C41" s="159"/>
      <c r="D41" s="159"/>
      <c r="E41" s="159"/>
      <c r="F41" s="159"/>
      <c r="G41" s="159"/>
      <c r="H41" s="159"/>
      <c r="I41" s="159"/>
      <c r="J41" s="159"/>
    </row>
    <row r="42" spans="1:10" ht="73.5" customHeight="1" x14ac:dyDescent="0.2">
      <c r="A42" s="152" t="s">
        <v>303</v>
      </c>
      <c r="B42" s="152"/>
      <c r="C42" s="152"/>
      <c r="D42" s="152"/>
      <c r="E42" s="152"/>
      <c r="F42" s="152"/>
      <c r="G42" s="152"/>
      <c r="H42" s="152"/>
      <c r="I42" s="152"/>
      <c r="J42" s="152"/>
    </row>
    <row r="43" spans="1:10" ht="67.5" customHeight="1" x14ac:dyDescent="0.2">
      <c r="A43" s="159" t="s">
        <v>374</v>
      </c>
      <c r="B43" s="159"/>
      <c r="C43" s="159"/>
      <c r="D43" s="159"/>
      <c r="E43" s="159"/>
      <c r="F43" s="159"/>
      <c r="G43" s="159"/>
      <c r="H43" s="159"/>
      <c r="I43" s="159"/>
      <c r="J43" s="159"/>
    </row>
    <row r="44" spans="1:10" s="124" customFormat="1" ht="67.5" customHeight="1" x14ac:dyDescent="0.2">
      <c r="A44" s="159" t="s">
        <v>375</v>
      </c>
      <c r="B44" s="159"/>
      <c r="C44" s="159"/>
      <c r="D44" s="159"/>
      <c r="E44" s="159"/>
      <c r="F44" s="159"/>
      <c r="G44" s="159"/>
      <c r="H44" s="159"/>
      <c r="I44" s="159"/>
      <c r="J44" s="159"/>
    </row>
    <row r="45" spans="1:10" s="111" customFormat="1" ht="88.5" customHeight="1" x14ac:dyDescent="0.2">
      <c r="A45" s="163" t="s">
        <v>392</v>
      </c>
      <c r="B45" s="159"/>
      <c r="C45" s="159"/>
      <c r="D45" s="159"/>
      <c r="E45" s="159"/>
      <c r="F45" s="159"/>
      <c r="G45" s="159"/>
      <c r="H45" s="159"/>
      <c r="I45" s="159"/>
      <c r="J45" s="159"/>
    </row>
    <row r="46" spans="1:10" ht="151.5" customHeight="1" x14ac:dyDescent="0.2">
      <c r="A46" s="158" t="s">
        <v>386</v>
      </c>
      <c r="B46" s="153"/>
      <c r="C46" s="153"/>
      <c r="D46" s="153"/>
      <c r="E46" s="153"/>
      <c r="F46" s="153"/>
      <c r="G46" s="153"/>
      <c r="H46" s="153"/>
      <c r="I46" s="153"/>
      <c r="J46" s="153"/>
    </row>
    <row r="47" spans="1:10" ht="120.75" customHeight="1" x14ac:dyDescent="0.2">
      <c r="A47" s="152" t="s">
        <v>332</v>
      </c>
      <c r="B47" s="153"/>
      <c r="C47" s="153"/>
      <c r="D47" s="153"/>
      <c r="E47" s="153"/>
      <c r="F47" s="153"/>
      <c r="G47" s="153"/>
      <c r="H47" s="153"/>
      <c r="I47" s="153"/>
      <c r="J47" s="153"/>
    </row>
    <row r="48" spans="1:10" ht="29.25" customHeight="1" x14ac:dyDescent="0.2">
      <c r="A48" s="158" t="s">
        <v>394</v>
      </c>
      <c r="B48" s="153"/>
      <c r="C48" s="153"/>
      <c r="D48" s="153"/>
      <c r="E48" s="153"/>
      <c r="F48" s="153"/>
      <c r="G48" s="153"/>
      <c r="H48" s="153"/>
      <c r="I48" s="153"/>
      <c r="J48" s="153"/>
    </row>
    <row r="49" spans="1:10" ht="144.75" customHeight="1" x14ac:dyDescent="0.2">
      <c r="A49" s="158" t="s">
        <v>393</v>
      </c>
      <c r="B49" s="153"/>
      <c r="C49" s="153"/>
      <c r="D49" s="153"/>
      <c r="E49" s="153"/>
      <c r="F49" s="153"/>
      <c r="G49" s="153"/>
      <c r="H49" s="153"/>
      <c r="I49" s="153"/>
      <c r="J49" s="153"/>
    </row>
    <row r="50" spans="1:10" ht="173.25" customHeight="1" x14ac:dyDescent="0.2">
      <c r="A50" s="165" t="s">
        <v>376</v>
      </c>
      <c r="B50" s="166"/>
      <c r="C50" s="166"/>
      <c r="D50" s="166"/>
      <c r="E50" s="166"/>
      <c r="F50" s="166"/>
      <c r="G50" s="166"/>
      <c r="H50" s="166"/>
      <c r="I50" s="166"/>
      <c r="J50" s="166"/>
    </row>
    <row r="51" spans="1:10" ht="110.25" customHeight="1" x14ac:dyDescent="0.2">
      <c r="A51" s="165" t="s">
        <v>377</v>
      </c>
      <c r="B51" s="166"/>
      <c r="C51" s="166"/>
      <c r="D51" s="166"/>
      <c r="E51" s="166"/>
      <c r="F51" s="166"/>
      <c r="G51" s="166"/>
      <c r="H51" s="166"/>
      <c r="I51" s="166"/>
      <c r="J51" s="166"/>
    </row>
    <row r="52" spans="1:10" ht="59.25" customHeight="1" x14ac:dyDescent="0.2">
      <c r="A52" s="152" t="s">
        <v>319</v>
      </c>
      <c r="B52" s="153"/>
      <c r="C52" s="153"/>
      <c r="D52" s="153"/>
      <c r="E52" s="153"/>
      <c r="F52" s="153"/>
      <c r="G52" s="153"/>
      <c r="H52" s="153"/>
      <c r="I52" s="153"/>
      <c r="J52" s="153"/>
    </row>
    <row r="53" spans="1:10" ht="94.5" customHeight="1" x14ac:dyDescent="0.2">
      <c r="A53" s="158" t="s">
        <v>387</v>
      </c>
      <c r="B53" s="153"/>
      <c r="C53" s="153"/>
      <c r="D53" s="153"/>
      <c r="E53" s="153"/>
      <c r="F53" s="153"/>
      <c r="G53" s="153"/>
      <c r="H53" s="153"/>
      <c r="I53" s="153"/>
      <c r="J53" s="153"/>
    </row>
    <row r="54" spans="1:10" ht="70.5" customHeight="1" x14ac:dyDescent="0.2">
      <c r="A54" s="152" t="s">
        <v>378</v>
      </c>
      <c r="B54" s="153"/>
      <c r="C54" s="153"/>
      <c r="D54" s="153"/>
      <c r="E54" s="153"/>
      <c r="F54" s="153"/>
      <c r="G54" s="153"/>
      <c r="H54" s="153"/>
      <c r="I54" s="153"/>
      <c r="J54" s="153"/>
    </row>
    <row r="55" spans="1:10" ht="90" customHeight="1" x14ac:dyDescent="0.2">
      <c r="A55" s="152" t="s">
        <v>280</v>
      </c>
      <c r="B55" s="153"/>
      <c r="C55" s="153"/>
      <c r="D55" s="153"/>
      <c r="E55" s="153"/>
      <c r="F55" s="153"/>
      <c r="G55" s="153"/>
      <c r="H55" s="153"/>
      <c r="I55" s="153"/>
      <c r="J55" s="153"/>
    </row>
    <row r="56" spans="1:10" ht="33" customHeight="1" x14ac:dyDescent="0.2">
      <c r="A56" s="152" t="s">
        <v>244</v>
      </c>
      <c r="B56" s="153"/>
      <c r="C56" s="153"/>
      <c r="D56" s="153"/>
      <c r="E56" s="153"/>
      <c r="F56" s="153"/>
      <c r="G56" s="153"/>
      <c r="H56" s="153"/>
      <c r="I56" s="153"/>
      <c r="J56" s="153"/>
    </row>
    <row r="57" spans="1:10" ht="26.25" customHeight="1" x14ac:dyDescent="0.2">
      <c r="A57" s="152" t="s">
        <v>349</v>
      </c>
      <c r="B57" s="153"/>
      <c r="C57" s="153"/>
      <c r="D57" s="153"/>
      <c r="E57" s="153"/>
      <c r="F57" s="153"/>
      <c r="G57" s="153"/>
      <c r="H57" s="153"/>
      <c r="I57" s="153"/>
      <c r="J57" s="153"/>
    </row>
    <row r="58" spans="1:10" ht="116.25" customHeight="1" x14ac:dyDescent="0.2">
      <c r="A58" s="158" t="s">
        <v>388</v>
      </c>
      <c r="B58" s="153"/>
      <c r="C58" s="153"/>
      <c r="D58" s="153"/>
      <c r="E58" s="153"/>
      <c r="F58" s="153"/>
      <c r="G58" s="153"/>
      <c r="H58" s="153"/>
      <c r="I58" s="153"/>
      <c r="J58" s="153"/>
    </row>
    <row r="59" spans="1:10" ht="120" customHeight="1" x14ac:dyDescent="0.2">
      <c r="A59" s="164" t="s">
        <v>335</v>
      </c>
      <c r="B59" s="164"/>
      <c r="C59" s="164"/>
      <c r="D59" s="164"/>
      <c r="E59" s="164"/>
      <c r="F59" s="164"/>
      <c r="G59" s="164"/>
      <c r="H59" s="164"/>
      <c r="I59" s="164"/>
      <c r="J59" s="164"/>
    </row>
    <row r="60" spans="1:10" ht="65.25" customHeight="1" x14ac:dyDescent="0.2">
      <c r="A60" s="164" t="s">
        <v>245</v>
      </c>
      <c r="B60" s="153"/>
      <c r="C60" s="153"/>
      <c r="D60" s="153"/>
      <c r="E60" s="153"/>
      <c r="F60" s="153"/>
      <c r="G60" s="153"/>
      <c r="H60" s="153"/>
      <c r="I60" s="153"/>
      <c r="J60" s="153"/>
    </row>
  </sheetData>
  <sheetProtection algorithmName="SHA-512" hashValue="SN7joEVX7WxPtUTiOhqhPeQcEob6FVdYcibIqTMbSqSf3K+Hq9Xdmw93/q0qYKPjbex+h9MXjnmCRlX5OEvJXA==" saltValue="6psF87vglbimtqBN7m93tQ==" spinCount="100000" sheet="1" objects="1" scenarios="1"/>
  <mergeCells count="50">
    <mergeCell ref="A11:J11"/>
    <mergeCell ref="D13:H13"/>
    <mergeCell ref="B22:J22"/>
    <mergeCell ref="A44:J44"/>
    <mergeCell ref="A43:J43"/>
    <mergeCell ref="I34:J34"/>
    <mergeCell ref="A38:J38"/>
    <mergeCell ref="A36:J36"/>
    <mergeCell ref="A39:J39"/>
    <mergeCell ref="F34:H34"/>
    <mergeCell ref="A40:J40"/>
    <mergeCell ref="A41:J41"/>
    <mergeCell ref="A42:J42"/>
    <mergeCell ref="A18:J18"/>
    <mergeCell ref="B20:J20"/>
    <mergeCell ref="A51:J51"/>
    <mergeCell ref="A50:J50"/>
    <mergeCell ref="A48:J48"/>
    <mergeCell ref="A49:J49"/>
    <mergeCell ref="A15:J15"/>
    <mergeCell ref="A60:J60"/>
    <mergeCell ref="A52:J52"/>
    <mergeCell ref="A53:J53"/>
    <mergeCell ref="A54:J54"/>
    <mergeCell ref="A55:J55"/>
    <mergeCell ref="A59:J59"/>
    <mergeCell ref="A57:J57"/>
    <mergeCell ref="A58:J58"/>
    <mergeCell ref="A56:J56"/>
    <mergeCell ref="B24:J24"/>
    <mergeCell ref="A46:J46"/>
    <mergeCell ref="A35:J35"/>
    <mergeCell ref="A34:E34"/>
    <mergeCell ref="A47:J47"/>
    <mergeCell ref="B28:J28"/>
    <mergeCell ref="A37:J37"/>
    <mergeCell ref="B32:J32"/>
    <mergeCell ref="B26:J26"/>
    <mergeCell ref="B30:J30"/>
    <mergeCell ref="A45:J45"/>
    <mergeCell ref="I1:J5"/>
    <mergeCell ref="A1:H1"/>
    <mergeCell ref="D10:H10"/>
    <mergeCell ref="A2:H2"/>
    <mergeCell ref="A3:H3"/>
    <mergeCell ref="A5:C5"/>
    <mergeCell ref="A6:J6"/>
    <mergeCell ref="A9:H9"/>
    <mergeCell ref="I9:J9"/>
    <mergeCell ref="D7:I7"/>
  </mergeCells>
  <phoneticPr fontId="2" type="noConversion"/>
  <hyperlinks>
    <hyperlink ref="D7" r:id="rId1" xr:uid="{00000000-0004-0000-0000-000001000000}"/>
    <hyperlink ref="D10" r:id="rId2" xr:uid="{7877D80A-A9CC-4720-A9B4-5C17FF8E1297}"/>
  </hyperlinks>
  <pageMargins left="0.5" right="0.5" top="0.5" bottom="0.25" header="0.25" footer="0.25"/>
  <pageSetup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146"/>
  <sheetViews>
    <sheetView zoomScaleNormal="100" workbookViewId="0">
      <selection activeCell="Q3" sqref="Q3"/>
    </sheetView>
  </sheetViews>
  <sheetFormatPr defaultRowHeight="12.75" x14ac:dyDescent="0.2"/>
  <cols>
    <col min="10" max="10" width="11" customWidth="1"/>
    <col min="12" max="13" width="10.5703125" hidden="1" customWidth="1"/>
    <col min="14" max="16" width="9.140625" hidden="1" customWidth="1"/>
  </cols>
  <sheetData>
    <row r="1" spans="1:23" ht="15.75" x14ac:dyDescent="0.25">
      <c r="A1" s="147" t="s">
        <v>381</v>
      </c>
      <c r="B1" s="147"/>
      <c r="C1" s="147"/>
      <c r="D1" s="147"/>
      <c r="E1" s="147"/>
      <c r="F1" s="147"/>
      <c r="G1" s="147"/>
      <c r="H1" s="150"/>
      <c r="I1" s="150"/>
      <c r="J1" s="150"/>
    </row>
    <row r="2" spans="1:23" ht="13.5" customHeight="1" x14ac:dyDescent="0.25">
      <c r="A2" s="150" t="s">
        <v>146</v>
      </c>
      <c r="B2" s="150"/>
      <c r="C2" s="150"/>
      <c r="D2" s="150"/>
      <c r="E2" s="150"/>
      <c r="F2" s="150"/>
      <c r="G2" s="150"/>
      <c r="H2" s="150"/>
      <c r="I2" s="150"/>
      <c r="J2" s="150"/>
    </row>
    <row r="3" spans="1:23" ht="15" customHeight="1" x14ac:dyDescent="0.25">
      <c r="A3" s="150" t="s">
        <v>201</v>
      </c>
      <c r="B3" s="150"/>
      <c r="C3" s="150"/>
      <c r="D3" s="150"/>
      <c r="E3" s="150"/>
      <c r="F3" s="150"/>
      <c r="G3" s="150"/>
      <c r="H3" s="150"/>
      <c r="I3" s="150"/>
      <c r="J3" s="150"/>
    </row>
    <row r="4" spans="1:23" ht="12.75" customHeight="1" x14ac:dyDescent="0.2">
      <c r="A4" s="264" t="s">
        <v>272</v>
      </c>
      <c r="B4" s="264"/>
      <c r="C4" s="260"/>
      <c r="D4" s="261"/>
      <c r="E4" s="145" t="s">
        <v>382</v>
      </c>
      <c r="F4" s="144"/>
      <c r="G4" s="144"/>
      <c r="H4" s="150"/>
      <c r="I4" s="150"/>
      <c r="J4" s="150"/>
      <c r="M4" s="70"/>
      <c r="N4" s="71" t="s">
        <v>231</v>
      </c>
      <c r="O4" s="71" t="s">
        <v>232</v>
      </c>
    </row>
    <row r="5" spans="1:23" x14ac:dyDescent="0.2">
      <c r="A5" s="264"/>
      <c r="B5" s="264"/>
      <c r="C5" s="262"/>
      <c r="D5" s="263"/>
      <c r="E5" s="142" t="s">
        <v>383</v>
      </c>
      <c r="F5" s="143"/>
      <c r="G5" s="143"/>
      <c r="H5" s="150"/>
      <c r="I5" s="150"/>
      <c r="J5" s="150"/>
      <c r="N5" s="51" t="str">
        <f>IF(C4="","",EDATE(C4,-24))</f>
        <v/>
      </c>
      <c r="O5" s="51" t="str">
        <f>IF(C4="","",EDATE(C4,-12))</f>
        <v/>
      </c>
    </row>
    <row r="6" spans="1:23" ht="12.75" customHeight="1" x14ac:dyDescent="0.2">
      <c r="G6" s="141" t="s">
        <v>395</v>
      </c>
      <c r="H6" s="265"/>
      <c r="I6" s="265"/>
      <c r="J6" s="265"/>
    </row>
    <row r="7" spans="1:23" x14ac:dyDescent="0.2">
      <c r="A7" s="326" t="s">
        <v>203</v>
      </c>
      <c r="B7" s="326"/>
      <c r="C7" s="326"/>
      <c r="D7" s="326"/>
      <c r="E7" s="326"/>
      <c r="F7" s="326"/>
      <c r="G7" s="326"/>
      <c r="H7" s="326"/>
      <c r="I7" s="326"/>
      <c r="J7" s="326"/>
    </row>
    <row r="8" spans="1:23" x14ac:dyDescent="0.2">
      <c r="A8" s="369" t="s">
        <v>249</v>
      </c>
      <c r="B8" s="242"/>
      <c r="C8" s="242"/>
      <c r="D8" s="242"/>
      <c r="E8" s="493" t="s">
        <v>248</v>
      </c>
      <c r="F8" s="493"/>
      <c r="G8" s="493"/>
      <c r="H8" s="242" t="s">
        <v>250</v>
      </c>
      <c r="I8" s="348"/>
      <c r="J8" s="243"/>
    </row>
    <row r="9" spans="1:23" ht="14.1" customHeight="1" x14ac:dyDescent="0.2">
      <c r="A9" s="233"/>
      <c r="B9" s="378"/>
      <c r="C9" s="378"/>
      <c r="D9" s="378"/>
      <c r="E9" s="378"/>
      <c r="F9" s="378"/>
      <c r="G9" s="378"/>
      <c r="H9" s="378"/>
      <c r="I9" s="378"/>
      <c r="J9" s="379"/>
    </row>
    <row r="10" spans="1:23" x14ac:dyDescent="0.2">
      <c r="A10" s="91" t="s">
        <v>246</v>
      </c>
      <c r="B10" s="9"/>
      <c r="C10" s="9"/>
      <c r="D10" s="9"/>
      <c r="E10" s="9" t="s">
        <v>1</v>
      </c>
      <c r="F10" s="9"/>
      <c r="G10" s="9"/>
      <c r="H10" s="9" t="s">
        <v>3</v>
      </c>
      <c r="I10" s="9" t="s">
        <v>4</v>
      </c>
      <c r="J10" s="10"/>
    </row>
    <row r="11" spans="1:23" ht="14.1" customHeight="1" x14ac:dyDescent="0.2">
      <c r="A11" s="233"/>
      <c r="B11" s="231"/>
      <c r="C11" s="231"/>
      <c r="D11" s="232"/>
      <c r="E11" s="233"/>
      <c r="F11" s="231"/>
      <c r="G11" s="232"/>
      <c r="H11" s="93" t="s">
        <v>247</v>
      </c>
      <c r="I11" s="377"/>
      <c r="J11" s="245"/>
    </row>
    <row r="12" spans="1:23" x14ac:dyDescent="0.2">
      <c r="A12" s="347" t="s">
        <v>265</v>
      </c>
      <c r="B12" s="348"/>
      <c r="C12" s="348"/>
      <c r="D12" s="348"/>
      <c r="E12" s="9" t="s">
        <v>1</v>
      </c>
      <c r="F12" s="9"/>
      <c r="G12" s="9"/>
      <c r="H12" s="9" t="s">
        <v>3</v>
      </c>
      <c r="I12" s="9" t="s">
        <v>4</v>
      </c>
      <c r="J12" s="10"/>
      <c r="W12" s="105"/>
    </row>
    <row r="13" spans="1:23" ht="14.1" customHeight="1" x14ac:dyDescent="0.2">
      <c r="A13" s="233"/>
      <c r="B13" s="231"/>
      <c r="C13" s="231"/>
      <c r="D13" s="346"/>
      <c r="E13" s="230"/>
      <c r="F13" s="231"/>
      <c r="G13" s="232"/>
      <c r="H13" s="68"/>
      <c r="I13" s="377"/>
      <c r="J13" s="245"/>
    </row>
    <row r="14" spans="1:23" x14ac:dyDescent="0.2">
      <c r="A14" s="8" t="s">
        <v>5</v>
      </c>
      <c r="B14" s="9"/>
      <c r="C14" s="9"/>
      <c r="D14" s="343" t="s">
        <v>289</v>
      </c>
      <c r="E14" s="343"/>
      <c r="F14" s="92" t="s">
        <v>251</v>
      </c>
      <c r="G14" s="9"/>
      <c r="H14" s="9"/>
      <c r="I14" s="9" t="s">
        <v>12</v>
      </c>
      <c r="J14" s="10"/>
      <c r="W14" s="105"/>
    </row>
    <row r="15" spans="1:23" ht="12.75" customHeight="1" x14ac:dyDescent="0.2">
      <c r="A15" s="374"/>
      <c r="B15" s="375"/>
      <c r="C15" s="376"/>
      <c r="D15" s="380"/>
      <c r="E15" s="381"/>
      <c r="F15" s="356"/>
      <c r="G15" s="354"/>
      <c r="H15" s="355"/>
      <c r="I15" s="351"/>
      <c r="J15" s="355"/>
    </row>
    <row r="16" spans="1:23" x14ac:dyDescent="0.2">
      <c r="A16" s="91" t="s">
        <v>267</v>
      </c>
      <c r="B16" s="9"/>
      <c r="C16" s="9"/>
      <c r="D16" s="92" t="s">
        <v>252</v>
      </c>
      <c r="E16" s="9"/>
      <c r="F16" s="9"/>
      <c r="G16" s="9"/>
      <c r="H16" s="385" t="s">
        <v>138</v>
      </c>
      <c r="I16" s="385"/>
      <c r="J16" s="386"/>
    </row>
    <row r="17" spans="1:10" ht="12.75" customHeight="1" x14ac:dyDescent="0.2">
      <c r="A17" s="351"/>
      <c r="B17" s="354"/>
      <c r="C17" s="355"/>
      <c r="D17" s="356"/>
      <c r="E17" s="354"/>
      <c r="F17" s="354"/>
      <c r="G17" s="357"/>
      <c r="H17" s="367" t="s">
        <v>199</v>
      </c>
      <c r="I17" s="368"/>
      <c r="J17" s="16"/>
    </row>
    <row r="18" spans="1:10" ht="25.5" customHeight="1" x14ac:dyDescent="0.2">
      <c r="A18" s="387" t="s">
        <v>202</v>
      </c>
      <c r="B18" s="388"/>
      <c r="C18" s="388"/>
      <c r="D18" s="389"/>
      <c r="E18" s="15"/>
      <c r="F18" s="227" t="s">
        <v>273</v>
      </c>
      <c r="G18" s="228"/>
      <c r="H18" s="229"/>
      <c r="I18" s="382"/>
      <c r="J18" s="383"/>
    </row>
    <row r="19" spans="1:10" ht="12.75" customHeight="1" x14ac:dyDescent="0.2">
      <c r="A19" s="91" t="s">
        <v>293</v>
      </c>
      <c r="B19" s="384" t="s">
        <v>301</v>
      </c>
      <c r="C19" s="384"/>
      <c r="D19" s="384"/>
      <c r="E19" s="384"/>
      <c r="F19" s="92" t="s">
        <v>133</v>
      </c>
      <c r="G19" s="9"/>
      <c r="H19" s="92"/>
      <c r="I19" s="242" t="s">
        <v>294</v>
      </c>
      <c r="J19" s="243"/>
    </row>
    <row r="20" spans="1:10" ht="14.1" customHeight="1" x14ac:dyDescent="0.2">
      <c r="A20" s="104"/>
      <c r="B20" s="233"/>
      <c r="C20" s="378"/>
      <c r="D20" s="378"/>
      <c r="E20" s="379"/>
      <c r="F20" s="233"/>
      <c r="G20" s="231"/>
      <c r="H20" s="232"/>
      <c r="I20" s="244"/>
      <c r="J20" s="245"/>
    </row>
    <row r="21" spans="1:10" x14ac:dyDescent="0.2">
      <c r="A21" s="8" t="s">
        <v>134</v>
      </c>
      <c r="B21" s="9"/>
      <c r="C21" s="9"/>
      <c r="D21" s="9"/>
      <c r="E21" s="9"/>
      <c r="F21" s="9" t="s">
        <v>135</v>
      </c>
      <c r="G21" s="9"/>
      <c r="H21" s="9"/>
      <c r="I21" s="9"/>
      <c r="J21" s="10"/>
    </row>
    <row r="22" spans="1:10" ht="12.75" customHeight="1" x14ac:dyDescent="0.2">
      <c r="A22" s="358"/>
      <c r="B22" s="354"/>
      <c r="C22" s="354"/>
      <c r="D22" s="354"/>
      <c r="E22" s="355"/>
      <c r="F22" s="351"/>
      <c r="G22" s="354"/>
      <c r="H22" s="354"/>
      <c r="I22" s="354"/>
      <c r="J22" s="355"/>
    </row>
    <row r="23" spans="1:10" x14ac:dyDescent="0.2">
      <c r="A23" s="6" t="s">
        <v>175</v>
      </c>
      <c r="B23" s="7"/>
      <c r="C23" s="7"/>
      <c r="D23" s="7"/>
      <c r="E23" s="7"/>
      <c r="F23" s="7"/>
      <c r="G23" s="7"/>
      <c r="H23" s="7"/>
      <c r="I23" s="7"/>
      <c r="J23" s="12"/>
    </row>
    <row r="24" spans="1:10" ht="25.5" customHeight="1" x14ac:dyDescent="0.2">
      <c r="A24" s="233"/>
      <c r="B24" s="231"/>
      <c r="C24" s="231"/>
      <c r="D24" s="231"/>
      <c r="E24" s="231"/>
      <c r="F24" s="231"/>
      <c r="G24" s="231"/>
      <c r="H24" s="231"/>
      <c r="I24" s="231"/>
      <c r="J24" s="232"/>
    </row>
    <row r="25" spans="1:10" x14ac:dyDescent="0.2">
      <c r="A25" s="27" t="s">
        <v>140</v>
      </c>
      <c r="B25" s="22"/>
      <c r="C25" s="22"/>
      <c r="D25" s="22"/>
      <c r="E25" s="22"/>
      <c r="F25" s="22"/>
      <c r="G25" s="22"/>
      <c r="H25" s="22"/>
      <c r="I25" s="22"/>
      <c r="J25" s="22"/>
    </row>
    <row r="26" spans="1:10" ht="63.75" customHeight="1" x14ac:dyDescent="0.2">
      <c r="A26" s="362" t="s">
        <v>384</v>
      </c>
      <c r="B26" s="363"/>
      <c r="C26" s="363"/>
      <c r="D26" s="363"/>
      <c r="E26" s="363"/>
      <c r="F26" s="363"/>
      <c r="G26" s="363"/>
      <c r="H26" s="363"/>
      <c r="I26" s="363"/>
      <c r="J26" s="364"/>
    </row>
    <row r="27" spans="1:10" ht="6.75" customHeight="1" x14ac:dyDescent="0.2">
      <c r="A27" s="32"/>
      <c r="B27" s="5"/>
      <c r="C27" s="5"/>
      <c r="D27" s="5"/>
      <c r="E27" s="5"/>
      <c r="F27" s="5"/>
      <c r="G27" s="5"/>
      <c r="H27" s="5"/>
      <c r="I27" s="5"/>
      <c r="J27" s="13"/>
    </row>
    <row r="28" spans="1:10" ht="25.5" customHeight="1" x14ac:dyDescent="0.2">
      <c r="A28" s="344" t="s">
        <v>352</v>
      </c>
      <c r="B28" s="345"/>
      <c r="C28" s="345"/>
      <c r="D28" s="126" t="s">
        <v>169</v>
      </c>
      <c r="E28" s="349" t="s">
        <v>353</v>
      </c>
      <c r="F28" s="350"/>
      <c r="G28" s="350"/>
      <c r="H28" s="349" t="s">
        <v>354</v>
      </c>
      <c r="I28" s="350"/>
      <c r="J28" s="127" t="s">
        <v>141</v>
      </c>
    </row>
    <row r="29" spans="1:10" ht="25.5" customHeight="1" x14ac:dyDescent="0.2">
      <c r="A29" s="246"/>
      <c r="B29" s="247"/>
      <c r="C29" s="247"/>
      <c r="D29" s="125"/>
      <c r="E29" s="351"/>
      <c r="F29" s="352"/>
      <c r="G29" s="353"/>
      <c r="H29" s="219"/>
      <c r="I29" s="220"/>
      <c r="J29" s="14"/>
    </row>
    <row r="30" spans="1:10" ht="25.5" customHeight="1" x14ac:dyDescent="0.2">
      <c r="A30" s="246"/>
      <c r="B30" s="247"/>
      <c r="C30" s="247"/>
      <c r="D30" s="125"/>
      <c r="E30" s="351"/>
      <c r="F30" s="352"/>
      <c r="G30" s="353"/>
      <c r="H30" s="219"/>
      <c r="I30" s="220"/>
      <c r="J30" s="14"/>
    </row>
    <row r="31" spans="1:10" ht="25.5" customHeight="1" x14ac:dyDescent="0.2">
      <c r="A31" s="246"/>
      <c r="B31" s="247"/>
      <c r="C31" s="247"/>
      <c r="D31" s="125"/>
      <c r="E31" s="351"/>
      <c r="F31" s="352"/>
      <c r="G31" s="353"/>
      <c r="H31" s="219"/>
      <c r="I31" s="220"/>
      <c r="J31" s="14"/>
    </row>
    <row r="32" spans="1:10" ht="25.5" customHeight="1" x14ac:dyDescent="0.2">
      <c r="A32" s="246"/>
      <c r="B32" s="247"/>
      <c r="C32" s="247"/>
      <c r="D32" s="125"/>
      <c r="E32" s="351"/>
      <c r="F32" s="352"/>
      <c r="G32" s="353"/>
      <c r="H32" s="219"/>
      <c r="I32" s="220"/>
      <c r="J32" s="14"/>
    </row>
    <row r="33" spans="1:10" ht="25.5" customHeight="1" x14ac:dyDescent="0.2">
      <c r="A33" s="246"/>
      <c r="B33" s="247"/>
      <c r="C33" s="247"/>
      <c r="D33" s="125"/>
      <c r="E33" s="351"/>
      <c r="F33" s="352"/>
      <c r="G33" s="353"/>
      <c r="H33" s="219"/>
      <c r="I33" s="220"/>
      <c r="J33" s="14"/>
    </row>
    <row r="34" spans="1:10" x14ac:dyDescent="0.2">
      <c r="A34" s="221" t="s">
        <v>283</v>
      </c>
      <c r="B34" s="222"/>
      <c r="C34" s="222"/>
      <c r="D34" s="222"/>
      <c r="E34" s="223"/>
      <c r="F34" s="103" t="s">
        <v>284</v>
      </c>
      <c r="G34" s="359"/>
      <c r="H34" s="360"/>
      <c r="I34" s="360"/>
      <c r="J34" s="361"/>
    </row>
    <row r="35" spans="1:10" x14ac:dyDescent="0.2">
      <c r="A35" s="103" t="s">
        <v>285</v>
      </c>
      <c r="B35" s="358"/>
      <c r="C35" s="354"/>
      <c r="D35" s="354"/>
      <c r="E35" s="355"/>
      <c r="F35" s="103" t="s">
        <v>286</v>
      </c>
      <c r="G35" s="359"/>
      <c r="H35" s="360"/>
      <c r="I35" s="360"/>
      <c r="J35" s="361"/>
    </row>
    <row r="36" spans="1:10" x14ac:dyDescent="0.2">
      <c r="A36" s="103" t="s">
        <v>287</v>
      </c>
      <c r="B36" s="358"/>
      <c r="C36" s="354"/>
      <c r="D36" s="354"/>
      <c r="E36" s="355"/>
      <c r="F36" s="103" t="s">
        <v>288</v>
      </c>
      <c r="G36" s="359"/>
      <c r="H36" s="360"/>
      <c r="I36" s="360"/>
      <c r="J36" s="361"/>
    </row>
    <row r="37" spans="1:10" s="121" customFormat="1" ht="52.5" customHeight="1" x14ac:dyDescent="0.2">
      <c r="A37" s="429" t="s">
        <v>362</v>
      </c>
      <c r="B37" s="430"/>
      <c r="C37" s="430"/>
      <c r="D37" s="430"/>
      <c r="E37" s="430"/>
      <c r="F37" s="430"/>
      <c r="G37" s="430"/>
      <c r="H37" s="430"/>
      <c r="I37" s="430"/>
      <c r="J37" s="431"/>
    </row>
    <row r="38" spans="1:10" s="121" customFormat="1" ht="39.75" customHeight="1" x14ac:dyDescent="0.2">
      <c r="A38" s="432" t="s">
        <v>355</v>
      </c>
      <c r="B38" s="433"/>
      <c r="C38" s="433"/>
      <c r="D38" s="128" t="s">
        <v>356</v>
      </c>
      <c r="E38" s="433" t="s">
        <v>357</v>
      </c>
      <c r="F38" s="434"/>
      <c r="G38" s="434"/>
      <c r="H38" s="433" t="s">
        <v>358</v>
      </c>
      <c r="I38" s="433"/>
      <c r="J38" s="129" t="s">
        <v>141</v>
      </c>
    </row>
    <row r="39" spans="1:10" s="121" customFormat="1" ht="25.5" customHeight="1" x14ac:dyDescent="0.2">
      <c r="A39" s="435"/>
      <c r="B39" s="435"/>
      <c r="C39" s="435"/>
      <c r="D39" s="130"/>
      <c r="E39" s="246"/>
      <c r="F39" s="247"/>
      <c r="G39" s="247"/>
      <c r="H39" s="436"/>
      <c r="I39" s="436"/>
      <c r="J39" s="131"/>
    </row>
    <row r="40" spans="1:10" s="121" customFormat="1" ht="25.5" customHeight="1" x14ac:dyDescent="0.2">
      <c r="A40" s="444"/>
      <c r="B40" s="444"/>
      <c r="C40" s="444"/>
      <c r="D40" s="132"/>
      <c r="E40" s="445"/>
      <c r="F40" s="446"/>
      <c r="G40" s="446"/>
      <c r="H40" s="449"/>
      <c r="I40" s="449"/>
      <c r="J40" s="133"/>
    </row>
    <row r="41" spans="1:10" s="121" customFormat="1" ht="65.25" customHeight="1" x14ac:dyDescent="0.2">
      <c r="A41" s="429" t="s">
        <v>361</v>
      </c>
      <c r="B41" s="430"/>
      <c r="C41" s="430"/>
      <c r="D41" s="430"/>
      <c r="E41" s="430"/>
      <c r="F41" s="430"/>
      <c r="G41" s="430"/>
      <c r="H41" s="430"/>
      <c r="I41" s="430"/>
      <c r="J41" s="431"/>
    </row>
    <row r="42" spans="1:10" s="121" customFormat="1" ht="25.5" customHeight="1" x14ac:dyDescent="0.2">
      <c r="A42" s="450" t="s">
        <v>359</v>
      </c>
      <c r="B42" s="451"/>
      <c r="C42" s="451"/>
      <c r="D42" s="128" t="s">
        <v>169</v>
      </c>
      <c r="E42" s="433" t="s">
        <v>360</v>
      </c>
      <c r="F42" s="433"/>
      <c r="G42" s="433"/>
      <c r="H42" s="433"/>
      <c r="I42" s="433" t="s">
        <v>354</v>
      </c>
      <c r="J42" s="452"/>
    </row>
    <row r="43" spans="1:10" s="121" customFormat="1" ht="25.5" customHeight="1" x14ac:dyDescent="0.2">
      <c r="A43" s="435"/>
      <c r="B43" s="435"/>
      <c r="C43" s="435"/>
      <c r="D43" s="130"/>
      <c r="E43" s="246"/>
      <c r="F43" s="247"/>
      <c r="G43" s="247"/>
      <c r="H43" s="247"/>
      <c r="I43" s="436"/>
      <c r="J43" s="436"/>
    </row>
    <row r="44" spans="1:10" s="121" customFormat="1" ht="12.75" customHeight="1" x14ac:dyDescent="0.2">
      <c r="A44" s="437" t="s">
        <v>385</v>
      </c>
      <c r="B44" s="438"/>
      <c r="C44" s="438"/>
      <c r="D44" s="438"/>
      <c r="E44" s="439"/>
      <c r="F44" s="440"/>
      <c r="G44" s="440"/>
      <c r="H44" s="440"/>
      <c r="I44" s="440"/>
      <c r="J44" s="441"/>
    </row>
    <row r="45" spans="1:10" ht="12.75" customHeight="1" x14ac:dyDescent="0.2">
      <c r="A45" s="372" t="s">
        <v>253</v>
      </c>
      <c r="B45" s="373"/>
      <c r="C45" s="370" t="s">
        <v>170</v>
      </c>
      <c r="D45" s="370"/>
      <c r="E45" s="370"/>
      <c r="F45" s="371"/>
      <c r="G45" s="15"/>
      <c r="H45" s="35"/>
      <c r="I45" s="35"/>
      <c r="J45" s="36"/>
    </row>
    <row r="46" spans="1:10" ht="6" customHeight="1" x14ac:dyDescent="0.2">
      <c r="A46" s="23"/>
      <c r="B46" s="9"/>
      <c r="C46" s="9"/>
      <c r="D46" s="9"/>
      <c r="E46" s="9"/>
      <c r="F46" s="195"/>
      <c r="G46" s="195"/>
      <c r="H46" s="9"/>
      <c r="I46" s="9"/>
      <c r="J46" s="10"/>
    </row>
    <row r="47" spans="1:10" s="37" customFormat="1" ht="38.25" customHeight="1" x14ac:dyDescent="0.2">
      <c r="A47" s="210" t="s">
        <v>255</v>
      </c>
      <c r="B47" s="199"/>
      <c r="C47" s="199"/>
      <c r="D47" s="199"/>
      <c r="E47" s="199"/>
      <c r="F47" s="199"/>
      <c r="G47" s="199"/>
      <c r="H47" s="199"/>
      <c r="I47" s="199"/>
      <c r="J47" s="200"/>
    </row>
    <row r="48" spans="1:10" x14ac:dyDescent="0.2">
      <c r="A48" s="17"/>
      <c r="B48" s="4" t="s">
        <v>254</v>
      </c>
      <c r="C48" s="5"/>
      <c r="D48" s="5"/>
      <c r="E48" s="5"/>
      <c r="F48" s="5"/>
      <c r="G48" s="5"/>
      <c r="H48" s="5"/>
      <c r="I48" s="5"/>
      <c r="J48" s="13"/>
    </row>
    <row r="49" spans="1:17" ht="25.5" customHeight="1" x14ac:dyDescent="0.2">
      <c r="A49" s="233"/>
      <c r="B49" s="231"/>
      <c r="C49" s="231"/>
      <c r="D49" s="231"/>
      <c r="E49" s="231"/>
      <c r="F49" s="231"/>
      <c r="G49" s="231"/>
      <c r="H49" s="231"/>
      <c r="I49" s="231"/>
      <c r="J49" s="232"/>
    </row>
    <row r="50" spans="1:17" ht="6.75" customHeight="1" x14ac:dyDescent="0.2">
      <c r="A50" s="24"/>
      <c r="B50" s="25"/>
      <c r="C50" s="25"/>
      <c r="D50" s="25"/>
      <c r="E50" s="25"/>
      <c r="F50" s="25"/>
      <c r="G50" s="25"/>
      <c r="H50" s="25"/>
      <c r="I50" s="25"/>
      <c r="J50" s="26"/>
    </row>
    <row r="51" spans="1:17" x14ac:dyDescent="0.2">
      <c r="A51" s="27" t="s">
        <v>344</v>
      </c>
      <c r="B51" s="22"/>
      <c r="C51" s="22"/>
      <c r="D51" s="22"/>
      <c r="E51" s="22"/>
      <c r="F51" s="22"/>
      <c r="G51" s="22"/>
      <c r="H51" s="22"/>
      <c r="I51" s="22"/>
      <c r="J51" s="22"/>
    </row>
    <row r="52" spans="1:17" ht="25.5" customHeight="1" x14ac:dyDescent="0.2">
      <c r="A52" s="117" t="s">
        <v>339</v>
      </c>
      <c r="B52" s="234" t="s">
        <v>341</v>
      </c>
      <c r="C52" s="235"/>
      <c r="D52" s="235"/>
      <c r="E52" s="235"/>
      <c r="F52" s="235"/>
      <c r="G52" s="235"/>
      <c r="H52" s="238"/>
      <c r="I52" s="239"/>
      <c r="J52" s="240" t="str">
        <f>IF(H54&gt;50,"ERROR:  Not eligible based on full-time employee count","")</f>
        <v/>
      </c>
    </row>
    <row r="53" spans="1:17" ht="25.5" customHeight="1" x14ac:dyDescent="0.2">
      <c r="A53" s="118" t="s">
        <v>340</v>
      </c>
      <c r="B53" s="199" t="s">
        <v>342</v>
      </c>
      <c r="C53" s="199"/>
      <c r="D53" s="199"/>
      <c r="E53" s="199"/>
      <c r="F53" s="199"/>
      <c r="G53" s="199"/>
      <c r="H53" s="238"/>
      <c r="I53" s="239"/>
      <c r="J53" s="241"/>
      <c r="Q53" s="40" t="s">
        <v>338</v>
      </c>
    </row>
    <row r="54" spans="1:17" ht="12.75" customHeight="1" x14ac:dyDescent="0.2">
      <c r="A54" s="116"/>
      <c r="B54" s="236" t="s">
        <v>343</v>
      </c>
      <c r="C54" s="236"/>
      <c r="D54" s="236"/>
      <c r="E54" s="236"/>
      <c r="F54" s="236"/>
      <c r="G54" s="237"/>
      <c r="H54" s="453">
        <f>H52+H53</f>
        <v>0</v>
      </c>
      <c r="I54" s="454"/>
      <c r="J54" s="241"/>
    </row>
    <row r="55" spans="1:17" x14ac:dyDescent="0.2">
      <c r="A55" s="494" t="s">
        <v>346</v>
      </c>
      <c r="B55" s="495"/>
      <c r="C55" s="495"/>
      <c r="D55" s="495"/>
      <c r="E55" s="495"/>
      <c r="F55" s="495"/>
      <c r="G55" s="495"/>
      <c r="H55" s="495"/>
      <c r="I55" s="495"/>
      <c r="J55" s="241"/>
    </row>
    <row r="56" spans="1:17" s="121" customFormat="1" ht="51" customHeight="1" x14ac:dyDescent="0.2">
      <c r="A56" s="442" t="s">
        <v>379</v>
      </c>
      <c r="B56" s="443"/>
      <c r="C56" s="443"/>
      <c r="D56" s="443"/>
      <c r="E56" s="443"/>
      <c r="F56" s="443"/>
      <c r="G56" s="443"/>
      <c r="H56" s="443"/>
      <c r="I56" s="443"/>
      <c r="J56" s="134"/>
    </row>
    <row r="57" spans="1:17" s="121" customFormat="1" x14ac:dyDescent="0.2">
      <c r="A57" s="192" t="str">
        <f>IF(J56="Yes","Please email cedsbsd@ky.gov before proceeding with this application","")</f>
        <v/>
      </c>
      <c r="B57" s="193"/>
      <c r="C57" s="193"/>
      <c r="D57" s="193"/>
      <c r="E57" s="193"/>
      <c r="F57" s="193"/>
      <c r="G57" s="193"/>
      <c r="H57" s="193"/>
      <c r="I57" s="193"/>
      <c r="J57" s="194"/>
    </row>
    <row r="58" spans="1:17" x14ac:dyDescent="0.2">
      <c r="A58" s="326" t="s">
        <v>213</v>
      </c>
      <c r="B58" s="326"/>
      <c r="C58" s="326"/>
      <c r="D58" s="326"/>
      <c r="E58" s="326"/>
      <c r="F58" s="326"/>
      <c r="G58" s="326"/>
      <c r="H58" s="326"/>
      <c r="I58" s="326"/>
      <c r="J58" s="326"/>
    </row>
    <row r="59" spans="1:17" s="111" customFormat="1" x14ac:dyDescent="0.2">
      <c r="A59" s="113"/>
      <c r="B59" s="112"/>
      <c r="C59" s="112"/>
      <c r="D59" s="112"/>
      <c r="E59" s="112"/>
      <c r="F59" s="112"/>
      <c r="G59" s="112"/>
      <c r="H59" s="112"/>
      <c r="I59" s="112"/>
      <c r="J59" s="114"/>
    </row>
    <row r="60" spans="1:17" s="111" customFormat="1" x14ac:dyDescent="0.2">
      <c r="A60" s="183" t="s">
        <v>323</v>
      </c>
      <c r="B60" s="184"/>
      <c r="C60" s="184"/>
      <c r="D60" s="184"/>
      <c r="E60" s="184"/>
      <c r="F60" s="184"/>
      <c r="G60" s="184"/>
      <c r="H60" s="184"/>
      <c r="I60" s="185"/>
      <c r="J60" s="115"/>
      <c r="L60" s="111" t="str">
        <f>IF(J60="Yes",1,"")</f>
        <v/>
      </c>
    </row>
    <row r="61" spans="1:17" s="111" customFormat="1" x14ac:dyDescent="0.2">
      <c r="A61" s="183" t="s">
        <v>324</v>
      </c>
      <c r="B61" s="184"/>
      <c r="C61" s="184"/>
      <c r="D61" s="184"/>
      <c r="E61" s="184"/>
      <c r="F61" s="184"/>
      <c r="G61" s="184"/>
      <c r="H61" s="184"/>
      <c r="I61" s="185"/>
      <c r="J61" s="115"/>
      <c r="L61" s="111" t="str">
        <f t="shared" ref="L61:L63" si="0">IF(J61="Yes",1,"")</f>
        <v/>
      </c>
    </row>
    <row r="62" spans="1:17" s="111" customFormat="1" x14ac:dyDescent="0.2">
      <c r="A62" s="257" t="s">
        <v>326</v>
      </c>
      <c r="B62" s="258"/>
      <c r="C62" s="258"/>
      <c r="D62" s="258"/>
      <c r="E62" s="258"/>
      <c r="F62" s="258"/>
      <c r="G62" s="258"/>
      <c r="H62" s="258"/>
      <c r="I62" s="259"/>
      <c r="J62" s="115"/>
      <c r="L62" s="111" t="str">
        <f t="shared" si="0"/>
        <v/>
      </c>
    </row>
    <row r="63" spans="1:17" s="121" customFormat="1" x14ac:dyDescent="0.2">
      <c r="A63" s="136" t="s">
        <v>363</v>
      </c>
      <c r="B63" s="135"/>
      <c r="C63" s="135"/>
      <c r="D63" s="135"/>
      <c r="E63" s="135"/>
      <c r="F63" s="135"/>
      <c r="G63" s="135"/>
      <c r="H63" s="135"/>
      <c r="I63" s="135"/>
      <c r="J63" s="115"/>
      <c r="L63" s="121" t="str">
        <f t="shared" si="0"/>
        <v/>
      </c>
    </row>
    <row r="64" spans="1:17" s="111" customFormat="1" x14ac:dyDescent="0.2">
      <c r="A64" s="180" t="str">
        <f>IF(L64&gt;0,"Based on answer(s) to questions above, please email cedsbsd@ky.gov to discuss application before proceeding","")</f>
        <v/>
      </c>
      <c r="B64" s="181"/>
      <c r="C64" s="181"/>
      <c r="D64" s="181"/>
      <c r="E64" s="181"/>
      <c r="F64" s="181"/>
      <c r="G64" s="181"/>
      <c r="H64" s="181"/>
      <c r="I64" s="181"/>
      <c r="J64" s="182"/>
      <c r="L64" s="111">
        <f>SUM(L60:L63)</f>
        <v>0</v>
      </c>
    </row>
    <row r="65" spans="1:16" ht="25.5" customHeight="1" x14ac:dyDescent="0.2">
      <c r="A65" s="196" t="s">
        <v>204</v>
      </c>
      <c r="B65" s="197"/>
      <c r="C65" s="197"/>
      <c r="D65" s="197"/>
      <c r="E65" s="197"/>
      <c r="F65" s="197"/>
      <c r="G65" s="197"/>
      <c r="H65" s="197"/>
      <c r="I65" s="197"/>
      <c r="J65" s="198"/>
    </row>
    <row r="66" spans="1:16" s="37" customFormat="1" ht="6" customHeight="1" x14ac:dyDescent="0.2">
      <c r="A66" s="23"/>
      <c r="B66" s="9"/>
      <c r="C66" s="9"/>
      <c r="D66" s="9"/>
      <c r="E66" s="9"/>
      <c r="F66" s="195"/>
      <c r="G66" s="195"/>
      <c r="H66" s="9"/>
      <c r="I66" s="9"/>
      <c r="J66" s="10"/>
    </row>
    <row r="67" spans="1:16" s="37" customFormat="1" ht="37.5" customHeight="1" x14ac:dyDescent="0.2">
      <c r="A67" s="339" t="s">
        <v>290</v>
      </c>
      <c r="B67" s="365"/>
      <c r="C67" s="365"/>
      <c r="D67" s="365"/>
      <c r="E67" s="365"/>
      <c r="F67" s="365"/>
      <c r="G67" s="365"/>
      <c r="H67" s="365"/>
      <c r="I67" s="365"/>
      <c r="J67" s="366"/>
    </row>
    <row r="68" spans="1:16" s="37" customFormat="1" ht="12.75" customHeight="1" x14ac:dyDescent="0.2">
      <c r="A68" s="203" t="s">
        <v>257</v>
      </c>
      <c r="B68" s="201"/>
      <c r="C68" s="201"/>
      <c r="D68" s="201"/>
      <c r="E68" s="201"/>
      <c r="F68" s="201"/>
      <c r="G68" s="201"/>
      <c r="H68" s="201"/>
      <c r="I68" s="201"/>
      <c r="J68" s="202"/>
    </row>
    <row r="69" spans="1:16" s="37" customFormat="1" ht="12.75" customHeight="1" x14ac:dyDescent="0.2">
      <c r="A69" s="49"/>
      <c r="B69" s="201" t="s">
        <v>327</v>
      </c>
      <c r="C69" s="201"/>
      <c r="D69" s="201"/>
      <c r="E69" s="201"/>
      <c r="F69" s="201"/>
      <c r="G69" s="201"/>
      <c r="H69" s="201"/>
      <c r="I69" s="201"/>
      <c r="J69" s="202"/>
    </row>
    <row r="70" spans="1:16" s="37" customFormat="1" ht="12.75" customHeight="1" x14ac:dyDescent="0.2">
      <c r="A70" s="49"/>
      <c r="B70" s="201" t="s">
        <v>328</v>
      </c>
      <c r="C70" s="201"/>
      <c r="D70" s="201"/>
      <c r="E70" s="201"/>
      <c r="F70" s="201"/>
      <c r="G70" s="201"/>
      <c r="H70" s="201"/>
      <c r="I70" s="201"/>
      <c r="J70" s="202"/>
    </row>
    <row r="71" spans="1:16" s="37" customFormat="1" ht="12.75" customHeight="1" x14ac:dyDescent="0.2">
      <c r="A71" s="49"/>
      <c r="B71" s="201" t="s">
        <v>334</v>
      </c>
      <c r="C71" s="201"/>
      <c r="D71" s="201"/>
      <c r="E71" s="201"/>
      <c r="F71" s="201"/>
      <c r="G71" s="201"/>
      <c r="H71" s="201"/>
      <c r="I71" s="201"/>
      <c r="J71" s="202"/>
    </row>
    <row r="72" spans="1:16" s="37" customFormat="1" ht="12.75" customHeight="1" x14ac:dyDescent="0.2">
      <c r="A72" s="203" t="s">
        <v>206</v>
      </c>
      <c r="B72" s="201"/>
      <c r="C72" s="201"/>
      <c r="D72" s="201"/>
      <c r="E72" s="201"/>
      <c r="F72" s="201"/>
      <c r="G72" s="201"/>
      <c r="H72" s="201"/>
      <c r="I72" s="201"/>
      <c r="J72" s="202"/>
    </row>
    <row r="73" spans="1:16" s="37" customFormat="1" ht="12.75" customHeight="1" x14ac:dyDescent="0.2">
      <c r="A73" s="38"/>
      <c r="B73" s="199" t="s">
        <v>207</v>
      </c>
      <c r="C73" s="199"/>
      <c r="D73" s="199"/>
      <c r="E73" s="199"/>
      <c r="F73" s="199"/>
      <c r="G73" s="199"/>
      <c r="H73" s="199"/>
      <c r="I73" s="199"/>
      <c r="J73" s="200"/>
    </row>
    <row r="74" spans="1:16" s="37" customFormat="1" ht="12.75" customHeight="1" x14ac:dyDescent="0.2">
      <c r="A74" s="210" t="s">
        <v>291</v>
      </c>
      <c r="B74" s="199"/>
      <c r="C74" s="199"/>
      <c r="D74" s="199"/>
      <c r="E74" s="199"/>
      <c r="F74" s="199"/>
      <c r="G74" s="199"/>
      <c r="H74" s="199"/>
      <c r="I74" s="199"/>
      <c r="J74" s="200"/>
    </row>
    <row r="75" spans="1:16" s="37" customFormat="1" ht="12.75" customHeight="1" x14ac:dyDescent="0.2">
      <c r="A75" s="189" t="s">
        <v>205</v>
      </c>
      <c r="B75" s="190"/>
      <c r="C75" s="190"/>
      <c r="D75" s="190"/>
      <c r="E75" s="190"/>
      <c r="F75" s="190"/>
      <c r="G75" s="190"/>
      <c r="H75" s="190"/>
      <c r="I75" s="190"/>
      <c r="J75" s="191"/>
    </row>
    <row r="76" spans="1:16" s="37" customFormat="1" ht="6" customHeight="1" x14ac:dyDescent="0.2">
      <c r="A76" s="78"/>
      <c r="B76" s="79"/>
      <c r="C76" s="79"/>
      <c r="D76" s="79"/>
      <c r="E76" s="79"/>
      <c r="F76" s="79"/>
      <c r="G76" s="79"/>
      <c r="H76" s="79"/>
      <c r="I76" s="79"/>
      <c r="J76" s="80"/>
    </row>
    <row r="77" spans="1:16" s="37" customFormat="1" ht="25.5" customHeight="1" x14ac:dyDescent="0.2">
      <c r="A77" s="189" t="s">
        <v>330</v>
      </c>
      <c r="B77" s="190"/>
      <c r="C77" s="190"/>
      <c r="D77" s="190"/>
      <c r="E77" s="190"/>
      <c r="F77" s="190"/>
      <c r="G77" s="190"/>
      <c r="H77" s="190"/>
      <c r="I77" s="190"/>
      <c r="J77" s="191"/>
    </row>
    <row r="78" spans="1:16" s="37" customFormat="1" ht="12.75" customHeight="1" x14ac:dyDescent="0.2">
      <c r="A78" s="254" t="str">
        <f>IF(C4="","For proper calculation, enter an application submission date at the top of this form before proceeding",IF(I18="","For proper calculation, enter a business start date above before proceeding",IF(N89&gt;0,"ERROR: Based on application submission date above, one or more employees below is ineligible based on hire date",IF(O89&gt;0,"ERROR: Based on business start date above, one or more employees below is ineligible based on hire date",""))))</f>
        <v>For proper calculation, enter an application submission date at the top of this form before proceeding</v>
      </c>
      <c r="B78" s="255"/>
      <c r="C78" s="255"/>
      <c r="D78" s="255"/>
      <c r="E78" s="255"/>
      <c r="F78" s="255"/>
      <c r="G78" s="255"/>
      <c r="H78" s="255"/>
      <c r="I78" s="255"/>
      <c r="J78" s="256"/>
    </row>
    <row r="79" spans="1:16" s="37" customFormat="1" ht="28.5" customHeight="1" x14ac:dyDescent="0.2">
      <c r="A79" s="207" t="s">
        <v>292</v>
      </c>
      <c r="B79" s="208"/>
      <c r="C79" s="209"/>
      <c r="D79" s="207" t="s">
        <v>329</v>
      </c>
      <c r="E79" s="209"/>
      <c r="F79" s="207" t="s">
        <v>208</v>
      </c>
      <c r="G79" s="209"/>
      <c r="H79" s="204" t="s">
        <v>224</v>
      </c>
      <c r="I79" s="205"/>
      <c r="J79" s="206"/>
      <c r="L79" s="52" t="s">
        <v>210</v>
      </c>
      <c r="M79" s="52" t="s">
        <v>211</v>
      </c>
      <c r="N79" s="53" t="s">
        <v>212</v>
      </c>
      <c r="O79" s="100" t="s">
        <v>256</v>
      </c>
      <c r="P79" s="107" t="s">
        <v>312</v>
      </c>
    </row>
    <row r="80" spans="1:16" ht="15" customHeight="1" x14ac:dyDescent="0.2">
      <c r="A80" s="320"/>
      <c r="B80" s="459"/>
      <c r="C80" s="460"/>
      <c r="D80" s="298"/>
      <c r="E80" s="461"/>
      <c r="F80" s="250"/>
      <c r="G80" s="251"/>
      <c r="H80" s="211"/>
      <c r="I80" s="212"/>
      <c r="J80" s="213"/>
      <c r="L80" s="51">
        <f t="shared" ref="L80:L87" si="1">IF(F80="",0,IF(F80&lt;10.88,1,0))</f>
        <v>0</v>
      </c>
      <c r="M80" s="51">
        <f t="shared" ref="M80:M87" si="2">IF(H80="",0,IF(H80="No",1,0))</f>
        <v>0</v>
      </c>
      <c r="N80" s="51">
        <f>IF($C$4="",0,IF(D80="",0,IF(D80&lt;$N$5,1,IF(D80&gt;$O$5,1,0))))</f>
        <v>0</v>
      </c>
      <c r="O80" s="51">
        <f>IF($I$18="",0,IF(D80="",0,IF(D80&lt;$I$18,1,0)))</f>
        <v>0</v>
      </c>
      <c r="P80" s="51">
        <f>IF(SUM(L80:O80)&gt;0,0,COUNTA(A80:J80))</f>
        <v>0</v>
      </c>
    </row>
    <row r="81" spans="1:19" ht="15" customHeight="1" x14ac:dyDescent="0.2">
      <c r="A81" s="186"/>
      <c r="B81" s="214"/>
      <c r="C81" s="215"/>
      <c r="D81" s="252"/>
      <c r="E81" s="253"/>
      <c r="F81" s="248"/>
      <c r="G81" s="249"/>
      <c r="H81" s="224"/>
      <c r="I81" s="225"/>
      <c r="J81" s="226"/>
      <c r="L81" s="51">
        <f t="shared" si="1"/>
        <v>0</v>
      </c>
      <c r="M81" s="51">
        <f t="shared" si="2"/>
        <v>0</v>
      </c>
      <c r="N81" s="51">
        <f t="shared" ref="N81:N87" si="3">IF($C$4="",0,IF(D81="",0,IF(D81&lt;$N$5,1,IF(D81&gt;$O$5,1,0))))</f>
        <v>0</v>
      </c>
      <c r="O81" s="51">
        <f t="shared" ref="O81:O87" si="4">IF($I$18="",0,IF(D81="",0,IF(D81&lt;$I$18,1,0)))</f>
        <v>0</v>
      </c>
      <c r="P81" s="51">
        <f t="shared" ref="P81:P87" si="5">IF(SUM(L81:O81)&gt;0,0,COUNTA(A81:J81))</f>
        <v>0</v>
      </c>
    </row>
    <row r="82" spans="1:19" ht="15" customHeight="1" x14ac:dyDescent="0.2">
      <c r="A82" s="320"/>
      <c r="B82" s="459"/>
      <c r="C82" s="460"/>
      <c r="D82" s="298"/>
      <c r="E82" s="461"/>
      <c r="F82" s="250"/>
      <c r="G82" s="251"/>
      <c r="H82" s="216"/>
      <c r="I82" s="217"/>
      <c r="J82" s="218"/>
      <c r="L82" s="51">
        <f t="shared" si="1"/>
        <v>0</v>
      </c>
      <c r="M82" s="51">
        <f t="shared" si="2"/>
        <v>0</v>
      </c>
      <c r="N82" s="51">
        <f t="shared" si="3"/>
        <v>0</v>
      </c>
      <c r="O82" s="51">
        <f t="shared" si="4"/>
        <v>0</v>
      </c>
      <c r="P82" s="51">
        <f t="shared" si="5"/>
        <v>0</v>
      </c>
    </row>
    <row r="83" spans="1:19" ht="15" customHeight="1" x14ac:dyDescent="0.2">
      <c r="A83" s="186"/>
      <c r="B83" s="187"/>
      <c r="C83" s="188"/>
      <c r="D83" s="252"/>
      <c r="E83" s="253"/>
      <c r="F83" s="248"/>
      <c r="G83" s="249"/>
      <c r="H83" s="224"/>
      <c r="I83" s="225"/>
      <c r="J83" s="226"/>
      <c r="L83" s="51">
        <f t="shared" si="1"/>
        <v>0</v>
      </c>
      <c r="M83" s="51">
        <f t="shared" si="2"/>
        <v>0</v>
      </c>
      <c r="N83" s="51">
        <f t="shared" si="3"/>
        <v>0</v>
      </c>
      <c r="O83" s="51">
        <f t="shared" si="4"/>
        <v>0</v>
      </c>
      <c r="P83" s="51">
        <f t="shared" si="5"/>
        <v>0</v>
      </c>
    </row>
    <row r="84" spans="1:19" ht="15" customHeight="1" x14ac:dyDescent="0.2">
      <c r="A84" s="320"/>
      <c r="B84" s="321"/>
      <c r="C84" s="322"/>
      <c r="D84" s="298"/>
      <c r="E84" s="299"/>
      <c r="F84" s="250"/>
      <c r="G84" s="342"/>
      <c r="H84" s="211"/>
      <c r="I84" s="212"/>
      <c r="J84" s="213"/>
      <c r="L84" s="51">
        <f t="shared" si="1"/>
        <v>0</v>
      </c>
      <c r="M84" s="51">
        <f t="shared" si="2"/>
        <v>0</v>
      </c>
      <c r="N84" s="51">
        <f t="shared" si="3"/>
        <v>0</v>
      </c>
      <c r="O84" s="51">
        <f t="shared" si="4"/>
        <v>0</v>
      </c>
      <c r="P84" s="51">
        <f t="shared" si="5"/>
        <v>0</v>
      </c>
    </row>
    <row r="85" spans="1:19" ht="15" customHeight="1" x14ac:dyDescent="0.2">
      <c r="A85" s="186"/>
      <c r="B85" s="187"/>
      <c r="C85" s="188"/>
      <c r="D85" s="252"/>
      <c r="E85" s="253"/>
      <c r="F85" s="248"/>
      <c r="G85" s="249"/>
      <c r="H85" s="224"/>
      <c r="I85" s="225"/>
      <c r="J85" s="226"/>
      <c r="L85" s="51">
        <f t="shared" si="1"/>
        <v>0</v>
      </c>
      <c r="M85" s="51">
        <f t="shared" si="2"/>
        <v>0</v>
      </c>
      <c r="N85" s="51">
        <f t="shared" si="3"/>
        <v>0</v>
      </c>
      <c r="O85" s="51">
        <f t="shared" si="4"/>
        <v>0</v>
      </c>
      <c r="P85" s="51">
        <f t="shared" si="5"/>
        <v>0</v>
      </c>
    </row>
    <row r="86" spans="1:19" ht="15" customHeight="1" x14ac:dyDescent="0.2">
      <c r="A86" s="320"/>
      <c r="B86" s="321"/>
      <c r="C86" s="322"/>
      <c r="D86" s="298"/>
      <c r="E86" s="299"/>
      <c r="F86" s="250"/>
      <c r="G86" s="342"/>
      <c r="H86" s="211"/>
      <c r="I86" s="212"/>
      <c r="J86" s="213"/>
      <c r="L86" s="51">
        <f t="shared" si="1"/>
        <v>0</v>
      </c>
      <c r="M86" s="51">
        <f t="shared" si="2"/>
        <v>0</v>
      </c>
      <c r="N86" s="51">
        <f t="shared" si="3"/>
        <v>0</v>
      </c>
      <c r="O86" s="51">
        <f t="shared" si="4"/>
        <v>0</v>
      </c>
      <c r="P86" s="51">
        <f t="shared" si="5"/>
        <v>0</v>
      </c>
    </row>
    <row r="87" spans="1:19" ht="15" customHeight="1" x14ac:dyDescent="0.2">
      <c r="A87" s="323"/>
      <c r="B87" s="324"/>
      <c r="C87" s="325"/>
      <c r="D87" s="329"/>
      <c r="E87" s="330"/>
      <c r="F87" s="332"/>
      <c r="G87" s="333"/>
      <c r="H87" s="293"/>
      <c r="I87" s="294"/>
      <c r="J87" s="295"/>
      <c r="L87" s="51">
        <f t="shared" si="1"/>
        <v>0</v>
      </c>
      <c r="M87" s="51">
        <f t="shared" si="2"/>
        <v>0</v>
      </c>
      <c r="N87" s="51">
        <f t="shared" si="3"/>
        <v>0</v>
      </c>
      <c r="O87" s="51">
        <f t="shared" si="4"/>
        <v>0</v>
      </c>
      <c r="P87" s="51">
        <f t="shared" si="5"/>
        <v>0</v>
      </c>
    </row>
    <row r="88" spans="1:19" ht="15" customHeight="1" x14ac:dyDescent="0.2">
      <c r="A88" s="317" t="s">
        <v>239</v>
      </c>
      <c r="B88" s="318"/>
      <c r="C88" s="318"/>
      <c r="D88" s="318"/>
      <c r="E88" s="319"/>
      <c r="F88" s="305">
        <f>IF(L97=0,0,SUM(F80:G87)/L97)</f>
        <v>0</v>
      </c>
      <c r="G88" s="306"/>
      <c r="H88" s="82"/>
      <c r="I88" s="82"/>
      <c r="J88" s="83"/>
      <c r="L88" s="51"/>
      <c r="M88" s="51"/>
      <c r="N88" s="51"/>
      <c r="O88" s="51"/>
      <c r="P88" s="51"/>
    </row>
    <row r="89" spans="1:19" x14ac:dyDescent="0.2">
      <c r="A89" s="327" t="str">
        <f>IF(L89&gt;0,"ERROR: ineligible employee(s) based on hourly wage","")</f>
        <v/>
      </c>
      <c r="B89" s="328"/>
      <c r="C89" s="328"/>
      <c r="D89" s="328"/>
      <c r="E89" s="328"/>
      <c r="F89" s="303" t="str">
        <f>IF(M89&gt;0,"ERROR: ineligible employee(s) based on full-time status","")</f>
        <v/>
      </c>
      <c r="G89" s="303"/>
      <c r="H89" s="303"/>
      <c r="I89" s="303"/>
      <c r="J89" s="304"/>
      <c r="L89" s="51">
        <f>COUNTIF(L80:L87,"1")</f>
        <v>0</v>
      </c>
      <c r="M89" s="51">
        <f>COUNTIF(M80:M87,"1")</f>
        <v>0</v>
      </c>
      <c r="N89" s="51">
        <f>SUM(N80:N87)</f>
        <v>0</v>
      </c>
      <c r="O89" s="51">
        <f>SUM(O80:O87)</f>
        <v>0</v>
      </c>
      <c r="P89" s="51">
        <f>COUNTIF(P80:P87,4)</f>
        <v>0</v>
      </c>
      <c r="Q89" s="69"/>
      <c r="R89" s="69"/>
      <c r="S89" s="69"/>
    </row>
    <row r="90" spans="1:19" ht="15" customHeight="1" x14ac:dyDescent="0.2">
      <c r="A90" s="310" t="str">
        <f>IF(L90="ERROR","For accurate tax credit calculation, employee errors must be corrected before proceeding","")</f>
        <v/>
      </c>
      <c r="B90" s="311"/>
      <c r="C90" s="311"/>
      <c r="D90" s="311"/>
      <c r="E90" s="311"/>
      <c r="F90" s="311"/>
      <c r="G90" s="311"/>
      <c r="H90" s="311"/>
      <c r="I90" s="311"/>
      <c r="J90" s="312"/>
      <c r="L90" s="51" t="str">
        <f>IF(SUM(L89:O89)&gt;0,"ERROR","")</f>
        <v/>
      </c>
      <c r="P90" s="69"/>
    </row>
    <row r="91" spans="1:19" ht="12.75" customHeight="1" x14ac:dyDescent="0.2">
      <c r="A91" s="326" t="s">
        <v>278</v>
      </c>
      <c r="B91" s="326"/>
      <c r="C91" s="326"/>
      <c r="D91" s="326"/>
      <c r="E91" s="326"/>
      <c r="F91" s="326"/>
      <c r="G91" s="326"/>
      <c r="H91" s="326"/>
      <c r="I91" s="326"/>
      <c r="J91" s="326"/>
    </row>
    <row r="92" spans="1:19" ht="70.5" customHeight="1" x14ac:dyDescent="0.2">
      <c r="A92" s="397" t="s">
        <v>279</v>
      </c>
      <c r="B92" s="398"/>
      <c r="C92" s="398"/>
      <c r="D92" s="398"/>
      <c r="E92" s="398"/>
      <c r="F92" s="398"/>
      <c r="G92" s="398"/>
      <c r="H92" s="398"/>
      <c r="I92" s="399"/>
      <c r="J92" s="55"/>
      <c r="L92" s="51" t="b">
        <f>AND(J92="Yes",J96&gt;0)</f>
        <v>0</v>
      </c>
      <c r="M92" s="57" t="s">
        <v>216</v>
      </c>
    </row>
    <row r="93" spans="1:19" ht="12.75" customHeight="1" x14ac:dyDescent="0.2">
      <c r="A93" s="400" t="s">
        <v>389</v>
      </c>
      <c r="B93" s="401"/>
      <c r="C93" s="401"/>
      <c r="D93" s="401"/>
      <c r="E93" s="401"/>
      <c r="F93" s="401"/>
      <c r="G93" s="401"/>
      <c r="H93" s="401"/>
      <c r="I93" s="401"/>
      <c r="J93" s="402"/>
    </row>
    <row r="94" spans="1:19" ht="15" customHeight="1" x14ac:dyDescent="0.2">
      <c r="A94" s="403" t="str">
        <f>IF(J92="Yes","Enter the base employment date from the applicant's FIRST approved KSBTC application",IF(J92="No","Skip to row 98 below",""))</f>
        <v/>
      </c>
      <c r="B94" s="404"/>
      <c r="C94" s="404"/>
      <c r="D94" s="404"/>
      <c r="E94" s="404"/>
      <c r="F94" s="404"/>
      <c r="G94" s="404"/>
      <c r="H94" s="404"/>
      <c r="I94" s="405"/>
      <c r="J94" s="61"/>
      <c r="M94" s="51" t="str">
        <f t="shared" ref="M94:M99" si="6">IF(D80="","",D80)</f>
        <v/>
      </c>
    </row>
    <row r="95" spans="1:19" ht="15" customHeight="1" x14ac:dyDescent="0.2">
      <c r="A95" s="406" t="str">
        <f>IF(J92="Yes","Enter the applicant's base employment number from the applicant's FIRST approved KSBTC application","")</f>
        <v/>
      </c>
      <c r="B95" s="407"/>
      <c r="C95" s="407"/>
      <c r="D95" s="407"/>
      <c r="E95" s="407"/>
      <c r="F95" s="407"/>
      <c r="G95" s="407"/>
      <c r="H95" s="407"/>
      <c r="I95" s="408"/>
      <c r="J95" s="62"/>
      <c r="M95" s="51" t="str">
        <f t="shared" si="6"/>
        <v/>
      </c>
    </row>
    <row r="96" spans="1:19" ht="15" customHeight="1" x14ac:dyDescent="0.2">
      <c r="A96" s="406" t="str">
        <f>IF(J92="Yes","Enter the number of applicant employees approved for a tax credit on ALL previous KSBTC applications","")</f>
        <v/>
      </c>
      <c r="B96" s="407"/>
      <c r="C96" s="407"/>
      <c r="D96" s="407"/>
      <c r="E96" s="407"/>
      <c r="F96" s="407"/>
      <c r="G96" s="407"/>
      <c r="H96" s="407"/>
      <c r="I96" s="408"/>
      <c r="J96" s="62"/>
      <c r="L96" s="51">
        <f>IF(J96=0,0,J95+J96)</f>
        <v>0</v>
      </c>
      <c r="M96" s="51" t="str">
        <f t="shared" si="6"/>
        <v/>
      </c>
    </row>
    <row r="97" spans="1:14" ht="25.5" customHeight="1" x14ac:dyDescent="0.2">
      <c r="A97" s="409" t="str">
        <f>IF(L92=TRUE,"Skip rows 97 and 98",IF(J92="No","Based on 1) your answer that this is the applicant's first KSBTC application, and 2) the earliest hire/start date listed in the new full-time employee section above, your Base Employment date is:",""))</f>
        <v/>
      </c>
      <c r="B97" s="410"/>
      <c r="C97" s="410"/>
      <c r="D97" s="410"/>
      <c r="E97" s="410"/>
      <c r="F97" s="410"/>
      <c r="G97" s="410"/>
      <c r="H97" s="410"/>
      <c r="I97" s="411"/>
      <c r="J97" s="56" t="str">
        <f>IF(J92="No",N108-1,"")</f>
        <v/>
      </c>
      <c r="L97">
        <f>COUNTIF(F80:G87,"&gt;0")</f>
        <v>0</v>
      </c>
      <c r="M97" s="51" t="str">
        <f t="shared" si="6"/>
        <v/>
      </c>
    </row>
    <row r="98" spans="1:14" ht="15" customHeight="1" x14ac:dyDescent="0.2">
      <c r="A98" s="414" t="str">
        <f>IF(J92="No","Enter the number of full-time applicant employees subject to KY income tax as of","")</f>
        <v/>
      </c>
      <c r="B98" s="415"/>
      <c r="C98" s="415"/>
      <c r="D98" s="415"/>
      <c r="E98" s="415"/>
      <c r="F98" s="415"/>
      <c r="G98" s="415"/>
      <c r="H98" s="422" t="str">
        <f>J97</f>
        <v/>
      </c>
      <c r="I98" s="423"/>
      <c r="J98" s="94"/>
      <c r="L98">
        <f>COUNTIF(H80:H87,"Yes")</f>
        <v>0</v>
      </c>
      <c r="M98" s="51" t="str">
        <f t="shared" si="6"/>
        <v/>
      </c>
    </row>
    <row r="99" spans="1:14" ht="20.100000000000001" customHeight="1" x14ac:dyDescent="0.2">
      <c r="A99" s="313" t="s">
        <v>236</v>
      </c>
      <c r="B99" s="314"/>
      <c r="C99" s="314"/>
      <c r="D99" s="314"/>
      <c r="E99" s="314"/>
      <c r="F99" s="314"/>
      <c r="G99" s="314"/>
      <c r="H99" s="412"/>
      <c r="I99" s="413" t="str">
        <f>IF(L92=TRUE,J95+J96,IF(L99=TRUE,J98,""))</f>
        <v/>
      </c>
      <c r="J99" s="316"/>
      <c r="L99" t="b">
        <f>AND(J92="No",L100&gt;0)</f>
        <v>0</v>
      </c>
      <c r="M99" s="51" t="str">
        <f t="shared" si="6"/>
        <v/>
      </c>
      <c r="N99" s="109" t="e">
        <f>IF(H52-I99&lt;0,0,H52-I99)</f>
        <v>#VALUE!</v>
      </c>
    </row>
    <row r="100" spans="1:14" ht="20.100000000000001" customHeight="1" x14ac:dyDescent="0.2">
      <c r="A100" s="313" t="s">
        <v>347</v>
      </c>
      <c r="B100" s="314"/>
      <c r="C100" s="314"/>
      <c r="D100" s="314"/>
      <c r="E100" s="314"/>
      <c r="F100" s="314"/>
      <c r="G100" s="314"/>
      <c r="H100" s="314"/>
      <c r="I100" s="315" t="str">
        <f>IF(I99="","",N99)</f>
        <v/>
      </c>
      <c r="J100" s="316"/>
      <c r="L100">
        <f>COUNTA(J98)</f>
        <v>0</v>
      </c>
      <c r="M100" s="51"/>
      <c r="N100" s="81" t="str">
        <f>CONCATENATE(N101,N102)</f>
        <v>Based on your net increase in employment, the number of eligible employees currently listed in the New Full-Time Employees section of your application exceeds the number of employees eligible for a tax credit.  Please return to the New Full-Time Employees section above and remove employees until the number of employees listed does not exceed the number listed on row 101 above.</v>
      </c>
    </row>
    <row r="101" spans="1:14" ht="20.100000000000001" customHeight="1" x14ac:dyDescent="0.2">
      <c r="A101" s="427" t="s">
        <v>238</v>
      </c>
      <c r="B101" s="428"/>
      <c r="C101" s="428"/>
      <c r="D101" s="428"/>
      <c r="E101" s="428"/>
      <c r="F101" s="428"/>
      <c r="G101" s="76">
        <f>IF(I100="",0,IF(I100&lt;8,I100,8))</f>
        <v>0</v>
      </c>
      <c r="H101" s="307" t="s">
        <v>271</v>
      </c>
      <c r="I101" s="308"/>
      <c r="J101" s="309"/>
      <c r="M101" s="51"/>
      <c r="N101" s="81" t="s">
        <v>237</v>
      </c>
    </row>
    <row r="102" spans="1:14" ht="141.75" customHeight="1" x14ac:dyDescent="0.2">
      <c r="A102" s="416" t="str">
        <f>IF(L98="","",IF(G101="","",IF(G101=0,"",IF(L98&gt;G101,N100,""))))</f>
        <v/>
      </c>
      <c r="B102" s="417"/>
      <c r="C102" s="417"/>
      <c r="D102" s="417"/>
      <c r="E102" s="417"/>
      <c r="F102" s="417"/>
      <c r="G102" s="417"/>
      <c r="H102" s="417"/>
      <c r="I102" s="417"/>
      <c r="J102" s="418"/>
      <c r="L102" t="str">
        <f>IF(L98="","",IF(G101="","",IF(L98&gt;G101,"ERROR","")))</f>
        <v/>
      </c>
      <c r="M102" s="51"/>
      <c r="N102" s="81" t="s">
        <v>373</v>
      </c>
    </row>
    <row r="103" spans="1:14" x14ac:dyDescent="0.2">
      <c r="A103" s="331" t="s">
        <v>181</v>
      </c>
      <c r="B103" s="331"/>
      <c r="C103" s="331"/>
      <c r="D103" s="331"/>
      <c r="E103" s="331"/>
      <c r="F103" s="331"/>
      <c r="G103" s="331"/>
      <c r="H103" s="331"/>
      <c r="I103" s="331"/>
      <c r="J103" s="331"/>
      <c r="M103" s="51" t="str">
        <f>IF(D86="","",D86)</f>
        <v/>
      </c>
    </row>
    <row r="104" spans="1:14" ht="50.25" customHeight="1" x14ac:dyDescent="0.2">
      <c r="A104" s="334" t="s">
        <v>320</v>
      </c>
      <c r="B104" s="168"/>
      <c r="C104" s="168"/>
      <c r="D104" s="168"/>
      <c r="E104" s="168"/>
      <c r="F104" s="168"/>
      <c r="G104" s="168"/>
      <c r="H104" s="168"/>
      <c r="I104" s="168"/>
      <c r="J104" s="335"/>
      <c r="M104" s="51" t="str">
        <f>IF(D87="","",D87)</f>
        <v/>
      </c>
    </row>
    <row r="105" spans="1:14" s="37" customFormat="1" ht="3.75" customHeight="1" x14ac:dyDescent="0.2">
      <c r="A105" s="336"/>
      <c r="B105" s="337"/>
      <c r="C105" s="337"/>
      <c r="D105" s="337"/>
      <c r="E105" s="337"/>
      <c r="F105" s="337"/>
      <c r="G105" s="337"/>
      <c r="H105" s="337"/>
      <c r="I105" s="337"/>
      <c r="J105" s="338"/>
    </row>
    <row r="106" spans="1:14" s="37" customFormat="1" ht="25.5" hidden="1" customHeight="1" x14ac:dyDescent="0.2">
      <c r="A106" s="203" t="s">
        <v>190</v>
      </c>
      <c r="B106" s="168"/>
      <c r="C106" s="168"/>
      <c r="D106" s="168"/>
      <c r="E106" s="168"/>
      <c r="F106" s="168"/>
      <c r="G106" s="168"/>
      <c r="H106" s="168"/>
      <c r="I106" s="168"/>
      <c r="J106" s="335"/>
    </row>
    <row r="107" spans="1:14" s="37" customFormat="1" ht="6" hidden="1" customHeight="1" x14ac:dyDescent="0.2">
      <c r="A107" s="23"/>
      <c r="B107" s="9"/>
      <c r="C107" s="9"/>
      <c r="D107" s="9"/>
      <c r="E107" s="9"/>
      <c r="F107" s="195"/>
      <c r="G107" s="195"/>
      <c r="H107" s="9"/>
      <c r="I107" s="9"/>
      <c r="J107" s="10"/>
    </row>
    <row r="108" spans="1:14" s="37" customFormat="1" ht="25.5" customHeight="1" x14ac:dyDescent="0.2">
      <c r="A108" s="339" t="s">
        <v>218</v>
      </c>
      <c r="B108" s="340"/>
      <c r="C108" s="340"/>
      <c r="D108" s="340"/>
      <c r="E108" s="340"/>
      <c r="F108" s="340"/>
      <c r="G108" s="340"/>
      <c r="H108" s="340"/>
      <c r="I108" s="340"/>
      <c r="J108" s="341"/>
      <c r="L108" s="58">
        <f>MAX(M94:M104)</f>
        <v>0</v>
      </c>
      <c r="M108" s="58">
        <f>MIN(M94:M104)</f>
        <v>0</v>
      </c>
      <c r="N108" s="58">
        <f>IF(M108="",0,M108)</f>
        <v>0</v>
      </c>
    </row>
    <row r="109" spans="1:14" s="37" customFormat="1" ht="12.75" customHeight="1" x14ac:dyDescent="0.2">
      <c r="A109" s="300" t="s">
        <v>302</v>
      </c>
      <c r="B109" s="301"/>
      <c r="C109" s="301"/>
      <c r="D109" s="301"/>
      <c r="E109" s="301"/>
      <c r="F109" s="301"/>
      <c r="G109" s="301"/>
      <c r="H109" s="301"/>
      <c r="I109" s="301"/>
      <c r="J109" s="302"/>
      <c r="L109" s="58" t="str">
        <f>IF(L108&gt;0,EDATE(L108,6),"")</f>
        <v/>
      </c>
      <c r="M109" s="58" t="str">
        <f>IF(M108&gt;0,EDATE(M108,-6),"")</f>
        <v/>
      </c>
    </row>
    <row r="110" spans="1:14" s="37" customFormat="1" ht="12.75" customHeight="1" x14ac:dyDescent="0.2">
      <c r="A110" s="300" t="s">
        <v>219</v>
      </c>
      <c r="B110" s="301"/>
      <c r="C110" s="301"/>
      <c r="D110" s="301"/>
      <c r="E110" s="301"/>
      <c r="F110" s="301"/>
      <c r="G110" s="301"/>
      <c r="H110" s="301"/>
      <c r="I110" s="301"/>
      <c r="J110" s="302"/>
      <c r="L110" s="58" t="str">
        <f>IF(L109="","",IF(L109&gt;C4,C4,L109))</f>
        <v/>
      </c>
      <c r="M110" s="58" t="str">
        <f>IF(M109="","",IF(M109&lt;N5,N5,M109))</f>
        <v/>
      </c>
    </row>
    <row r="111" spans="1:14" s="37" customFormat="1" ht="14.25" customHeight="1" x14ac:dyDescent="0.2">
      <c r="A111" s="419" t="s">
        <v>314</v>
      </c>
      <c r="B111" s="420"/>
      <c r="C111" s="420"/>
      <c r="D111" s="420"/>
      <c r="E111" s="420"/>
      <c r="F111" s="420"/>
      <c r="G111" s="420"/>
      <c r="H111" s="420"/>
      <c r="I111" s="420"/>
      <c r="J111" s="421"/>
      <c r="M111" s="58" t="str">
        <f>IF(N5="","",IF(N5&lt;I18,I18,N5))</f>
        <v/>
      </c>
    </row>
    <row r="112" spans="1:14" s="37" customFormat="1" ht="12.75" customHeight="1" x14ac:dyDescent="0.2">
      <c r="A112" s="203" t="s">
        <v>214</v>
      </c>
      <c r="B112" s="201"/>
      <c r="C112" s="201"/>
      <c r="D112" s="201"/>
      <c r="E112" s="201"/>
      <c r="F112" s="201"/>
      <c r="G112" s="201"/>
      <c r="H112" s="201"/>
      <c r="I112" s="201"/>
      <c r="J112" s="202"/>
    </row>
    <row r="113" spans="1:14" s="37" customFormat="1" ht="14.25" customHeight="1" x14ac:dyDescent="0.2">
      <c r="A113" s="46"/>
      <c r="B113" s="447" t="s">
        <v>220</v>
      </c>
      <c r="C113" s="447"/>
      <c r="D113" s="447"/>
      <c r="E113" s="447"/>
      <c r="F113" s="447"/>
      <c r="G113" s="447"/>
      <c r="H113" s="447"/>
      <c r="I113" s="447"/>
      <c r="J113" s="448"/>
    </row>
    <row r="114" spans="1:14" s="37" customFormat="1" ht="14.25" customHeight="1" x14ac:dyDescent="0.2">
      <c r="A114" s="455" t="s">
        <v>313</v>
      </c>
      <c r="B114" s="447"/>
      <c r="C114" s="447"/>
      <c r="D114" s="447"/>
      <c r="E114" s="447"/>
      <c r="F114" s="447"/>
      <c r="G114" s="447"/>
      <c r="H114" s="447"/>
      <c r="I114" s="447"/>
      <c r="J114" s="448"/>
    </row>
    <row r="115" spans="1:14" s="37" customFormat="1" ht="12.75" customHeight="1" x14ac:dyDescent="0.2">
      <c r="A115" s="456" t="s">
        <v>229</v>
      </c>
      <c r="B115" s="457"/>
      <c r="C115" s="458"/>
      <c r="D115" s="56" t="str">
        <f>M111</f>
        <v/>
      </c>
      <c r="E115" s="60" t="s">
        <v>230</v>
      </c>
      <c r="F115" s="101" t="str">
        <f>IF(C4="","",C4)</f>
        <v/>
      </c>
      <c r="G115" s="424" t="s">
        <v>318</v>
      </c>
      <c r="H115" s="425"/>
      <c r="I115" s="425"/>
      <c r="J115" s="426"/>
    </row>
    <row r="116" spans="1:14" s="41" customFormat="1" ht="38.25" customHeight="1" x14ac:dyDescent="0.2">
      <c r="A116" s="296" t="s">
        <v>182</v>
      </c>
      <c r="B116" s="297"/>
      <c r="C116" s="54" t="s">
        <v>215</v>
      </c>
      <c r="D116" s="42" t="s">
        <v>183</v>
      </c>
      <c r="E116" s="296" t="s">
        <v>184</v>
      </c>
      <c r="F116" s="297"/>
      <c r="G116" s="296" t="s">
        <v>225</v>
      </c>
      <c r="H116" s="297"/>
      <c r="I116" s="296" t="s">
        <v>228</v>
      </c>
      <c r="J116" s="297"/>
      <c r="M116" s="74" t="s">
        <v>233</v>
      </c>
      <c r="N116" s="74" t="s">
        <v>234</v>
      </c>
    </row>
    <row r="117" spans="1:14" s="45" customFormat="1" ht="25.5" customHeight="1" x14ac:dyDescent="0.2">
      <c r="A117" s="280"/>
      <c r="B117" s="281"/>
      <c r="C117" s="43"/>
      <c r="D117" s="44"/>
      <c r="E117" s="176"/>
      <c r="F117" s="292"/>
      <c r="G117" s="176"/>
      <c r="H117" s="292"/>
      <c r="I117" s="178">
        <f>(D117*E117)-G117</f>
        <v>0</v>
      </c>
      <c r="J117" s="179"/>
      <c r="K117" s="47"/>
      <c r="M117" s="75">
        <f>IF(C117="",0,IF(C117&lt;$D$115,1,IF(C117&gt;$F$115,1,0)))</f>
        <v>0</v>
      </c>
      <c r="N117" s="59">
        <f>IF(D117="",0,IF(I117=0,0,IF(I117/D117&lt;300,1,0)))</f>
        <v>0</v>
      </c>
    </row>
    <row r="118" spans="1:14" s="45" customFormat="1" ht="25.5" customHeight="1" x14ac:dyDescent="0.2">
      <c r="A118" s="280"/>
      <c r="B118" s="281"/>
      <c r="C118" s="43"/>
      <c r="D118" s="44"/>
      <c r="E118" s="176"/>
      <c r="F118" s="292"/>
      <c r="G118" s="176"/>
      <c r="H118" s="292"/>
      <c r="I118" s="178">
        <f t="shared" ref="I118:I135" si="7">(D118*E118)-G118</f>
        <v>0</v>
      </c>
      <c r="J118" s="179"/>
      <c r="K118" s="47"/>
      <c r="M118" s="75">
        <f t="shared" ref="M118:M135" si="8">IF(C118="",0,IF(C118&lt;$D$115,1,IF(C118&gt;$F$115,1,0)))</f>
        <v>0</v>
      </c>
      <c r="N118" s="59">
        <f t="shared" ref="N118:N135" si="9">IF(D118="",0,IF(I118=0,0,IF(I118/D118&lt;300,1,0)))</f>
        <v>0</v>
      </c>
    </row>
    <row r="119" spans="1:14" s="45" customFormat="1" ht="25.5" customHeight="1" x14ac:dyDescent="0.2">
      <c r="A119" s="280"/>
      <c r="B119" s="281"/>
      <c r="C119" s="43"/>
      <c r="D119" s="44"/>
      <c r="E119" s="176"/>
      <c r="F119" s="292"/>
      <c r="G119" s="176"/>
      <c r="H119" s="292"/>
      <c r="I119" s="178">
        <f t="shared" si="7"/>
        <v>0</v>
      </c>
      <c r="J119" s="179"/>
      <c r="K119" s="47"/>
      <c r="M119" s="75">
        <f t="shared" si="8"/>
        <v>0</v>
      </c>
      <c r="N119" s="59">
        <f t="shared" si="9"/>
        <v>0</v>
      </c>
    </row>
    <row r="120" spans="1:14" s="45" customFormat="1" ht="25.5" customHeight="1" x14ac:dyDescent="0.2">
      <c r="A120" s="280"/>
      <c r="B120" s="281"/>
      <c r="C120" s="43"/>
      <c r="D120" s="44"/>
      <c r="E120" s="176"/>
      <c r="F120" s="292"/>
      <c r="G120" s="176"/>
      <c r="H120" s="292"/>
      <c r="I120" s="178">
        <f t="shared" si="7"/>
        <v>0</v>
      </c>
      <c r="J120" s="179"/>
      <c r="K120" s="47"/>
      <c r="M120" s="75">
        <f t="shared" si="8"/>
        <v>0</v>
      </c>
      <c r="N120" s="59">
        <f t="shared" si="9"/>
        <v>0</v>
      </c>
    </row>
    <row r="121" spans="1:14" s="45" customFormat="1" ht="25.5" customHeight="1" x14ac:dyDescent="0.2">
      <c r="A121" s="280"/>
      <c r="B121" s="281"/>
      <c r="C121" s="43"/>
      <c r="D121" s="44"/>
      <c r="E121" s="176"/>
      <c r="F121" s="292"/>
      <c r="G121" s="176"/>
      <c r="H121" s="292"/>
      <c r="I121" s="178">
        <f t="shared" si="7"/>
        <v>0</v>
      </c>
      <c r="J121" s="179"/>
      <c r="K121" s="47"/>
      <c r="M121" s="75">
        <f t="shared" si="8"/>
        <v>0</v>
      </c>
      <c r="N121" s="59">
        <f t="shared" si="9"/>
        <v>0</v>
      </c>
    </row>
    <row r="122" spans="1:14" s="45" customFormat="1" ht="25.5" customHeight="1" x14ac:dyDescent="0.2">
      <c r="A122" s="280"/>
      <c r="B122" s="281"/>
      <c r="C122" s="43"/>
      <c r="D122" s="44"/>
      <c r="E122" s="176"/>
      <c r="F122" s="292"/>
      <c r="G122" s="176"/>
      <c r="H122" s="292"/>
      <c r="I122" s="178">
        <f t="shared" si="7"/>
        <v>0</v>
      </c>
      <c r="J122" s="179"/>
      <c r="K122" s="47"/>
      <c r="L122" s="59">
        <f>IF(I136&lt;5000,0,I136)</f>
        <v>0</v>
      </c>
      <c r="M122" s="75">
        <f t="shared" si="8"/>
        <v>0</v>
      </c>
      <c r="N122" s="59">
        <f t="shared" si="9"/>
        <v>0</v>
      </c>
    </row>
    <row r="123" spans="1:14" s="45" customFormat="1" ht="25.5" customHeight="1" x14ac:dyDescent="0.2">
      <c r="A123" s="280"/>
      <c r="B123" s="281"/>
      <c r="C123" s="43"/>
      <c r="D123" s="44"/>
      <c r="E123" s="176"/>
      <c r="F123" s="292"/>
      <c r="G123" s="176"/>
      <c r="H123" s="292"/>
      <c r="I123" s="178">
        <f t="shared" si="7"/>
        <v>0</v>
      </c>
      <c r="J123" s="179"/>
      <c r="K123" s="47"/>
      <c r="M123" s="75">
        <f t="shared" si="8"/>
        <v>0</v>
      </c>
      <c r="N123" s="59">
        <f t="shared" si="9"/>
        <v>0</v>
      </c>
    </row>
    <row r="124" spans="1:14" s="45" customFormat="1" ht="25.5" customHeight="1" x14ac:dyDescent="0.2">
      <c r="A124" s="280"/>
      <c r="B124" s="281"/>
      <c r="C124" s="43"/>
      <c r="D124" s="44"/>
      <c r="E124" s="176"/>
      <c r="F124" s="292"/>
      <c r="G124" s="176"/>
      <c r="H124" s="292"/>
      <c r="I124" s="178">
        <f t="shared" si="7"/>
        <v>0</v>
      </c>
      <c r="J124" s="179"/>
      <c r="K124" s="47"/>
      <c r="M124" s="75">
        <f t="shared" si="8"/>
        <v>0</v>
      </c>
      <c r="N124" s="59">
        <f t="shared" si="9"/>
        <v>0</v>
      </c>
    </row>
    <row r="125" spans="1:14" s="45" customFormat="1" ht="25.5" customHeight="1" x14ac:dyDescent="0.2">
      <c r="A125" s="269"/>
      <c r="B125" s="175"/>
      <c r="C125" s="43"/>
      <c r="D125" s="44"/>
      <c r="E125" s="176"/>
      <c r="F125" s="177"/>
      <c r="G125" s="176"/>
      <c r="H125" s="177"/>
      <c r="I125" s="178">
        <f>(D125*E125)-G125</f>
        <v>0</v>
      </c>
      <c r="J125" s="179"/>
      <c r="K125" s="47"/>
      <c r="M125" s="75">
        <f t="shared" si="8"/>
        <v>0</v>
      </c>
      <c r="N125" s="59">
        <f t="shared" si="9"/>
        <v>0</v>
      </c>
    </row>
    <row r="126" spans="1:14" s="45" customFormat="1" ht="25.5" customHeight="1" x14ac:dyDescent="0.2">
      <c r="A126" s="269"/>
      <c r="B126" s="175"/>
      <c r="C126" s="43"/>
      <c r="D126" s="44"/>
      <c r="E126" s="176"/>
      <c r="F126" s="177"/>
      <c r="G126" s="176"/>
      <c r="H126" s="177"/>
      <c r="I126" s="178">
        <f>(D126*E126)-G126</f>
        <v>0</v>
      </c>
      <c r="J126" s="179"/>
      <c r="K126" s="47"/>
      <c r="M126" s="75">
        <f t="shared" si="8"/>
        <v>0</v>
      </c>
      <c r="N126" s="59">
        <f t="shared" si="9"/>
        <v>0</v>
      </c>
    </row>
    <row r="127" spans="1:14" s="45" customFormat="1" ht="25.5" customHeight="1" x14ac:dyDescent="0.2">
      <c r="A127" s="269"/>
      <c r="B127" s="175"/>
      <c r="C127" s="43"/>
      <c r="D127" s="44"/>
      <c r="E127" s="176"/>
      <c r="F127" s="177"/>
      <c r="G127" s="176"/>
      <c r="H127" s="177"/>
      <c r="I127" s="178">
        <f>(D127*E127)-G127</f>
        <v>0</v>
      </c>
      <c r="J127" s="179"/>
      <c r="K127" s="47"/>
      <c r="M127" s="75">
        <f t="shared" si="8"/>
        <v>0</v>
      </c>
      <c r="N127" s="59">
        <f t="shared" si="9"/>
        <v>0</v>
      </c>
    </row>
    <row r="128" spans="1:14" s="45" customFormat="1" ht="25.5" customHeight="1" x14ac:dyDescent="0.2">
      <c r="A128" s="269"/>
      <c r="B128" s="175"/>
      <c r="C128" s="43"/>
      <c r="D128" s="44"/>
      <c r="E128" s="176"/>
      <c r="F128" s="177"/>
      <c r="G128" s="176"/>
      <c r="H128" s="177"/>
      <c r="I128" s="178">
        <f>(D128*E128)-G128</f>
        <v>0</v>
      </c>
      <c r="J128" s="179"/>
      <c r="K128" s="47"/>
      <c r="M128" s="75">
        <f t="shared" si="8"/>
        <v>0</v>
      </c>
      <c r="N128" s="59">
        <f t="shared" si="9"/>
        <v>0</v>
      </c>
    </row>
    <row r="129" spans="1:14" s="45" customFormat="1" ht="25.5" customHeight="1" x14ac:dyDescent="0.2">
      <c r="A129" s="174"/>
      <c r="B129" s="175"/>
      <c r="C129" s="43"/>
      <c r="D129" s="44"/>
      <c r="E129" s="176"/>
      <c r="F129" s="177"/>
      <c r="G129" s="176"/>
      <c r="H129" s="177"/>
      <c r="I129" s="178">
        <f t="shared" ref="I129:I133" si="10">(D129*E129)-G129</f>
        <v>0</v>
      </c>
      <c r="J129" s="179"/>
      <c r="K129" s="47"/>
      <c r="M129" s="75">
        <f t="shared" ref="M129:M133" si="11">IF(C129="",0,IF(C129&lt;$D$115,1,IF(C129&gt;$F$115,1,0)))</f>
        <v>0</v>
      </c>
      <c r="N129" s="59">
        <f t="shared" ref="N129:N133" si="12">IF(D129="",0,IF(I129=0,0,IF(I129/D129&lt;300,1,0)))</f>
        <v>0</v>
      </c>
    </row>
    <row r="130" spans="1:14" s="45" customFormat="1" ht="25.5" customHeight="1" x14ac:dyDescent="0.2">
      <c r="A130" s="174"/>
      <c r="B130" s="175"/>
      <c r="C130" s="43"/>
      <c r="D130" s="44"/>
      <c r="E130" s="176"/>
      <c r="F130" s="177"/>
      <c r="G130" s="176"/>
      <c r="H130" s="177"/>
      <c r="I130" s="178">
        <f t="shared" si="10"/>
        <v>0</v>
      </c>
      <c r="J130" s="179"/>
      <c r="K130" s="47"/>
      <c r="M130" s="75">
        <f t="shared" si="11"/>
        <v>0</v>
      </c>
      <c r="N130" s="59">
        <f t="shared" si="12"/>
        <v>0</v>
      </c>
    </row>
    <row r="131" spans="1:14" s="45" customFormat="1" ht="25.5" customHeight="1" x14ac:dyDescent="0.2">
      <c r="A131" s="174"/>
      <c r="B131" s="175"/>
      <c r="C131" s="43"/>
      <c r="D131" s="44"/>
      <c r="E131" s="176"/>
      <c r="F131" s="177"/>
      <c r="G131" s="176"/>
      <c r="H131" s="177"/>
      <c r="I131" s="178">
        <f t="shared" si="10"/>
        <v>0</v>
      </c>
      <c r="J131" s="179"/>
      <c r="K131" s="47"/>
      <c r="M131" s="75">
        <f t="shared" si="11"/>
        <v>0</v>
      </c>
      <c r="N131" s="59">
        <f t="shared" si="12"/>
        <v>0</v>
      </c>
    </row>
    <row r="132" spans="1:14" s="45" customFormat="1" ht="25.5" customHeight="1" x14ac:dyDescent="0.2">
      <c r="A132" s="174"/>
      <c r="B132" s="175"/>
      <c r="C132" s="43"/>
      <c r="D132" s="44"/>
      <c r="E132" s="176"/>
      <c r="F132" s="177"/>
      <c r="G132" s="176"/>
      <c r="H132" s="177"/>
      <c r="I132" s="178">
        <f t="shared" si="10"/>
        <v>0</v>
      </c>
      <c r="J132" s="179"/>
      <c r="K132" s="47"/>
      <c r="M132" s="75">
        <f t="shared" si="11"/>
        <v>0</v>
      </c>
      <c r="N132" s="59">
        <f t="shared" si="12"/>
        <v>0</v>
      </c>
    </row>
    <row r="133" spans="1:14" s="45" customFormat="1" ht="25.5" customHeight="1" x14ac:dyDescent="0.2">
      <c r="A133" s="174"/>
      <c r="B133" s="175"/>
      <c r="C133" s="43"/>
      <c r="D133" s="44"/>
      <c r="E133" s="176"/>
      <c r="F133" s="177"/>
      <c r="G133" s="176"/>
      <c r="H133" s="177"/>
      <c r="I133" s="178">
        <f t="shared" si="10"/>
        <v>0</v>
      </c>
      <c r="J133" s="179"/>
      <c r="K133" s="47"/>
      <c r="M133" s="75">
        <f t="shared" si="11"/>
        <v>0</v>
      </c>
      <c r="N133" s="59">
        <f t="shared" si="12"/>
        <v>0</v>
      </c>
    </row>
    <row r="134" spans="1:14" s="45" customFormat="1" ht="25.5" customHeight="1" x14ac:dyDescent="0.2">
      <c r="A134" s="269"/>
      <c r="B134" s="175"/>
      <c r="C134" s="43"/>
      <c r="D134" s="44"/>
      <c r="E134" s="176"/>
      <c r="F134" s="177"/>
      <c r="G134" s="176"/>
      <c r="H134" s="177"/>
      <c r="I134" s="178">
        <f t="shared" si="7"/>
        <v>0</v>
      </c>
      <c r="J134" s="179"/>
      <c r="K134" s="47"/>
      <c r="M134" s="75">
        <f t="shared" si="8"/>
        <v>0</v>
      </c>
      <c r="N134" s="59">
        <f t="shared" si="9"/>
        <v>0</v>
      </c>
    </row>
    <row r="135" spans="1:14" s="45" customFormat="1" ht="25.5" customHeight="1" x14ac:dyDescent="0.2">
      <c r="A135" s="280"/>
      <c r="B135" s="281"/>
      <c r="C135" s="43"/>
      <c r="D135" s="44"/>
      <c r="E135" s="176"/>
      <c r="F135" s="292"/>
      <c r="G135" s="176"/>
      <c r="H135" s="292"/>
      <c r="I135" s="178">
        <f t="shared" si="7"/>
        <v>0</v>
      </c>
      <c r="J135" s="179"/>
      <c r="K135" s="47"/>
      <c r="M135" s="75">
        <f t="shared" si="8"/>
        <v>0</v>
      </c>
      <c r="N135" s="59">
        <f t="shared" si="9"/>
        <v>0</v>
      </c>
    </row>
    <row r="136" spans="1:14" x14ac:dyDescent="0.2">
      <c r="A136" s="290" t="str">
        <f>IF(I136&lt;5000,"Continue adding equipment until the Qualifying Cost is at least $5,000","")</f>
        <v>Continue adding equipment until the Qualifying Cost is at least $5,000</v>
      </c>
      <c r="B136" s="291"/>
      <c r="C136" s="291"/>
      <c r="D136" s="291"/>
      <c r="E136" s="291"/>
      <c r="F136" s="291"/>
      <c r="G136" s="291"/>
      <c r="H136" s="63" t="s">
        <v>185</v>
      </c>
      <c r="I136" s="278">
        <f>ROUNDDOWN(L136,0)</f>
        <v>0</v>
      </c>
      <c r="J136" s="279"/>
      <c r="L136" s="110">
        <f>SUM(I117:J135)</f>
        <v>0</v>
      </c>
      <c r="M136" s="75">
        <f>SUM(M117:M135)</f>
        <v>0</v>
      </c>
      <c r="N136" s="75">
        <f>SUM(N117:N135)</f>
        <v>0</v>
      </c>
    </row>
    <row r="137" spans="1:14" ht="12.75" customHeight="1" x14ac:dyDescent="0.2">
      <c r="A137" s="282" t="str">
        <f>IF(M137="ERROR","ERROR: One or more equipment items listed above does not qualify; please correct before proceeding","")</f>
        <v/>
      </c>
      <c r="B137" s="283"/>
      <c r="C137" s="283"/>
      <c r="D137" s="283"/>
      <c r="E137" s="283"/>
      <c r="F137" s="283"/>
      <c r="G137" s="283"/>
      <c r="H137" s="283"/>
      <c r="I137" s="283"/>
      <c r="J137" s="284"/>
      <c r="M137" s="75" t="str">
        <f>IF(M136&gt;0,"ERROR","")</f>
        <v/>
      </c>
    </row>
    <row r="138" spans="1:14" ht="44.25" customHeight="1" x14ac:dyDescent="0.2">
      <c r="A138" s="270" t="s">
        <v>325</v>
      </c>
      <c r="B138" s="271"/>
      <c r="C138" s="271"/>
      <c r="D138" s="271"/>
      <c r="E138" s="271"/>
      <c r="F138" s="271"/>
      <c r="G138" s="271"/>
      <c r="H138" s="271"/>
      <c r="I138" s="271"/>
      <c r="J138" s="272"/>
    </row>
    <row r="139" spans="1:14" x14ac:dyDescent="0.2">
      <c r="A139" s="289" t="s">
        <v>217</v>
      </c>
      <c r="B139" s="289"/>
      <c r="C139" s="289"/>
      <c r="D139" s="289"/>
      <c r="E139" s="289"/>
      <c r="F139" s="289"/>
      <c r="G139" s="289"/>
      <c r="H139" s="289"/>
      <c r="I139" s="289"/>
      <c r="J139" s="289"/>
    </row>
    <row r="140" spans="1:14" x14ac:dyDescent="0.2">
      <c r="A140" s="84" t="s">
        <v>240</v>
      </c>
      <c r="B140" s="64"/>
      <c r="C140" s="64"/>
      <c r="D140" s="64"/>
      <c r="E140" s="64"/>
      <c r="F140" s="64"/>
      <c r="G140" s="64"/>
      <c r="H140" s="65"/>
      <c r="I140" s="285"/>
      <c r="J140" s="286"/>
    </row>
    <row r="141" spans="1:14" x14ac:dyDescent="0.2">
      <c r="A141" s="66" t="s">
        <v>241</v>
      </c>
      <c r="B141" s="72" t="str">
        <f>IF(C4="","",YEAR(C4))</f>
        <v/>
      </c>
      <c r="C141" s="275" t="s">
        <v>242</v>
      </c>
      <c r="D141" s="276"/>
      <c r="E141" s="276"/>
      <c r="F141" s="276"/>
      <c r="G141" s="276"/>
      <c r="H141" s="277"/>
      <c r="I141" s="287"/>
      <c r="J141" s="288"/>
    </row>
    <row r="142" spans="1:14" ht="15" customHeight="1" x14ac:dyDescent="0.2">
      <c r="A142" s="275" t="s">
        <v>222</v>
      </c>
      <c r="B142" s="276"/>
      <c r="C142" s="276"/>
      <c r="D142" s="276"/>
      <c r="E142" s="277"/>
      <c r="F142" s="77">
        <f>IF(G101&lt;P89,G101,P89)</f>
        <v>0</v>
      </c>
      <c r="G142" s="67" t="s">
        <v>221</v>
      </c>
      <c r="H142" s="64"/>
      <c r="I142" s="273">
        <f>F142*3500</f>
        <v>0</v>
      </c>
      <c r="J142" s="274"/>
      <c r="M142" s="69"/>
    </row>
    <row r="143" spans="1:14" x14ac:dyDescent="0.2">
      <c r="A143" s="66" t="s">
        <v>223</v>
      </c>
      <c r="B143" s="64"/>
      <c r="C143" s="64"/>
      <c r="D143" s="64"/>
      <c r="E143" s="64"/>
      <c r="F143" s="64"/>
      <c r="G143" s="64"/>
      <c r="H143" s="64"/>
      <c r="I143" s="273">
        <f>IF(I136&lt;5000,0,ROUNDDOWN(I136,-2))</f>
        <v>0</v>
      </c>
      <c r="J143" s="274"/>
      <c r="M143" s="51">
        <f>IF(I143&lt;I142,I143,I142)</f>
        <v>0</v>
      </c>
    </row>
    <row r="144" spans="1:14" x14ac:dyDescent="0.2">
      <c r="A144" s="275" t="s">
        <v>235</v>
      </c>
      <c r="B144" s="276"/>
      <c r="C144" s="276"/>
      <c r="D144" s="276"/>
      <c r="E144" s="276"/>
      <c r="F144" s="276"/>
      <c r="G144" s="276"/>
      <c r="H144" s="277"/>
      <c r="I144" s="273">
        <f>25000-I140</f>
        <v>25000</v>
      </c>
      <c r="J144" s="274"/>
      <c r="M144" s="73"/>
    </row>
    <row r="145" spans="1:13" ht="18" customHeight="1" x14ac:dyDescent="0.2">
      <c r="A145" s="266" t="s">
        <v>226</v>
      </c>
      <c r="B145" s="267"/>
      <c r="C145" s="267"/>
      <c r="D145" s="267"/>
      <c r="E145" s="267"/>
      <c r="F145" s="267"/>
      <c r="G145" s="267"/>
      <c r="H145" s="268"/>
      <c r="I145" s="393">
        <f>IF(M145&gt;0,"CORRECT ERRORS",IF(M143&lt;I144,M143,I144))</f>
        <v>0</v>
      </c>
      <c r="J145" s="394"/>
      <c r="M145" s="51">
        <f>IF(L90="ERROR",1,IF(L102="ERROR",1,IF(M137="ERROR",1,0)))</f>
        <v>0</v>
      </c>
    </row>
    <row r="146" spans="1:13" ht="16.5" customHeight="1" x14ac:dyDescent="0.2">
      <c r="A146" s="390" t="s">
        <v>227</v>
      </c>
      <c r="B146" s="391"/>
      <c r="C146" s="391"/>
      <c r="D146" s="391"/>
      <c r="E146" s="391"/>
      <c r="F146" s="391"/>
      <c r="G146" s="391"/>
      <c r="H146" s="392"/>
      <c r="I146" s="395"/>
      <c r="J146" s="396"/>
    </row>
  </sheetData>
  <sheetProtection algorithmName="SHA-512" hashValue="0b9NeLZwrlQPHe/CY5XuZkoc+D4a4GLlItY5f3bXkJanQz0P2jQa9uLM3I5UCd9pUV3tDUhczHZZe0v6fYq5xQ==" saltValue="a6dFhwdiqH46w7Eqm3mstA==" spinCount="100000" sheet="1" objects="1" scenarios="1"/>
  <mergeCells count="281">
    <mergeCell ref="H40:I40"/>
    <mergeCell ref="A41:J41"/>
    <mergeCell ref="A42:C42"/>
    <mergeCell ref="E42:H42"/>
    <mergeCell ref="I42:J42"/>
    <mergeCell ref="H54:I54"/>
    <mergeCell ref="A49:J49"/>
    <mergeCell ref="A114:J114"/>
    <mergeCell ref="A115:C115"/>
    <mergeCell ref="D84:E84"/>
    <mergeCell ref="F84:G84"/>
    <mergeCell ref="H85:J85"/>
    <mergeCell ref="A77:J77"/>
    <mergeCell ref="A82:C82"/>
    <mergeCell ref="F83:G83"/>
    <mergeCell ref="D85:E85"/>
    <mergeCell ref="A84:C84"/>
    <mergeCell ref="A85:C85"/>
    <mergeCell ref="D80:E80"/>
    <mergeCell ref="A80:C80"/>
    <mergeCell ref="F80:G80"/>
    <mergeCell ref="D82:E82"/>
    <mergeCell ref="H84:J84"/>
    <mergeCell ref="H81:J81"/>
    <mergeCell ref="G119:H119"/>
    <mergeCell ref="G120:H120"/>
    <mergeCell ref="A118:B118"/>
    <mergeCell ref="E120:F120"/>
    <mergeCell ref="E33:G33"/>
    <mergeCell ref="A37:J37"/>
    <mergeCell ref="A38:C38"/>
    <mergeCell ref="E38:G38"/>
    <mergeCell ref="H38:I38"/>
    <mergeCell ref="G34:J34"/>
    <mergeCell ref="A43:C43"/>
    <mergeCell ref="E43:H43"/>
    <mergeCell ref="I43:J43"/>
    <mergeCell ref="B35:E35"/>
    <mergeCell ref="A44:E44"/>
    <mergeCell ref="F44:J44"/>
    <mergeCell ref="A56:I56"/>
    <mergeCell ref="A39:C39"/>
    <mergeCell ref="E39:G39"/>
    <mergeCell ref="H39:I39"/>
    <mergeCell ref="A40:C40"/>
    <mergeCell ref="E40:G40"/>
    <mergeCell ref="A112:J112"/>
    <mergeCell ref="B113:J113"/>
    <mergeCell ref="E118:F118"/>
    <mergeCell ref="A142:E142"/>
    <mergeCell ref="I142:J142"/>
    <mergeCell ref="H98:I98"/>
    <mergeCell ref="A120:B120"/>
    <mergeCell ref="A123:B123"/>
    <mergeCell ref="E123:F123"/>
    <mergeCell ref="G123:H123"/>
    <mergeCell ref="A119:B119"/>
    <mergeCell ref="G115:J115"/>
    <mergeCell ref="A106:J106"/>
    <mergeCell ref="I117:J117"/>
    <mergeCell ref="G116:H116"/>
    <mergeCell ref="I123:J123"/>
    <mergeCell ref="I119:J119"/>
    <mergeCell ref="I122:J122"/>
    <mergeCell ref="E117:F117"/>
    <mergeCell ref="A122:B122"/>
    <mergeCell ref="I120:J120"/>
    <mergeCell ref="I118:J118"/>
    <mergeCell ref="A101:F101"/>
    <mergeCell ref="A121:B121"/>
    <mergeCell ref="G126:H126"/>
    <mergeCell ref="G125:H125"/>
    <mergeCell ref="I18:J18"/>
    <mergeCell ref="B19:E19"/>
    <mergeCell ref="B20:E20"/>
    <mergeCell ref="H16:J16"/>
    <mergeCell ref="I13:J13"/>
    <mergeCell ref="A18:D18"/>
    <mergeCell ref="A11:D11"/>
    <mergeCell ref="A146:H146"/>
    <mergeCell ref="I145:J146"/>
    <mergeCell ref="A92:I92"/>
    <mergeCell ref="A93:J93"/>
    <mergeCell ref="A94:I94"/>
    <mergeCell ref="A95:I95"/>
    <mergeCell ref="A96:I96"/>
    <mergeCell ref="A97:I97"/>
    <mergeCell ref="A99:H99"/>
    <mergeCell ref="I99:J99"/>
    <mergeCell ref="I127:J127"/>
    <mergeCell ref="A98:G98"/>
    <mergeCell ref="A102:J102"/>
    <mergeCell ref="I124:J124"/>
    <mergeCell ref="G118:H118"/>
    <mergeCell ref="A110:J110"/>
    <mergeCell ref="A111:J111"/>
    <mergeCell ref="E122:F122"/>
    <mergeCell ref="G122:H122"/>
    <mergeCell ref="I121:J121"/>
    <mergeCell ref="G121:H121"/>
    <mergeCell ref="I126:J126"/>
    <mergeCell ref="A7:J7"/>
    <mergeCell ref="A58:J58"/>
    <mergeCell ref="A68:J68"/>
    <mergeCell ref="A67:J67"/>
    <mergeCell ref="H17:I17"/>
    <mergeCell ref="A8:D8"/>
    <mergeCell ref="G35:J35"/>
    <mergeCell ref="C45:F45"/>
    <mergeCell ref="A45:B45"/>
    <mergeCell ref="E8:G8"/>
    <mergeCell ref="A15:C15"/>
    <mergeCell ref="I11:J11"/>
    <mergeCell ref="F15:H15"/>
    <mergeCell ref="H8:J8"/>
    <mergeCell ref="A9:J9"/>
    <mergeCell ref="H28:I28"/>
    <mergeCell ref="I15:J15"/>
    <mergeCell ref="E11:G11"/>
    <mergeCell ref="D15:E15"/>
    <mergeCell ref="B36:E36"/>
    <mergeCell ref="G36:J36"/>
    <mergeCell ref="F20:H20"/>
    <mergeCell ref="H33:I33"/>
    <mergeCell ref="A22:E22"/>
    <mergeCell ref="F22:J22"/>
    <mergeCell ref="H31:I31"/>
    <mergeCell ref="A26:J26"/>
    <mergeCell ref="H30:I30"/>
    <mergeCell ref="D14:E14"/>
    <mergeCell ref="A28:C28"/>
    <mergeCell ref="A13:D13"/>
    <mergeCell ref="A12:D12"/>
    <mergeCell ref="A30:C30"/>
    <mergeCell ref="A33:C33"/>
    <mergeCell ref="E28:G28"/>
    <mergeCell ref="E29:G29"/>
    <mergeCell ref="E30:G30"/>
    <mergeCell ref="E31:G31"/>
    <mergeCell ref="E32:G32"/>
    <mergeCell ref="A17:C17"/>
    <mergeCell ref="D17:G17"/>
    <mergeCell ref="A29:C29"/>
    <mergeCell ref="F85:G85"/>
    <mergeCell ref="D81:E81"/>
    <mergeCell ref="D86:E86"/>
    <mergeCell ref="A109:J109"/>
    <mergeCell ref="F89:J89"/>
    <mergeCell ref="F88:G88"/>
    <mergeCell ref="H101:J101"/>
    <mergeCell ref="H86:J86"/>
    <mergeCell ref="A90:J90"/>
    <mergeCell ref="A100:H100"/>
    <mergeCell ref="I100:J100"/>
    <mergeCell ref="A88:E88"/>
    <mergeCell ref="A86:C86"/>
    <mergeCell ref="A87:C87"/>
    <mergeCell ref="A91:J91"/>
    <mergeCell ref="A89:E89"/>
    <mergeCell ref="D87:E87"/>
    <mergeCell ref="A103:J103"/>
    <mergeCell ref="F107:G107"/>
    <mergeCell ref="F87:G87"/>
    <mergeCell ref="A104:J104"/>
    <mergeCell ref="A105:J105"/>
    <mergeCell ref="A108:J108"/>
    <mergeCell ref="F86:G86"/>
    <mergeCell ref="A137:J137"/>
    <mergeCell ref="I140:J141"/>
    <mergeCell ref="I125:J125"/>
    <mergeCell ref="I143:J143"/>
    <mergeCell ref="A139:J139"/>
    <mergeCell ref="A136:G136"/>
    <mergeCell ref="E119:F119"/>
    <mergeCell ref="H87:J87"/>
    <mergeCell ref="E116:F116"/>
    <mergeCell ref="A116:B116"/>
    <mergeCell ref="I116:J116"/>
    <mergeCell ref="A124:B124"/>
    <mergeCell ref="E124:F124"/>
    <mergeCell ref="G124:H124"/>
    <mergeCell ref="E125:F125"/>
    <mergeCell ref="A117:B117"/>
    <mergeCell ref="G117:H117"/>
    <mergeCell ref="E135:F135"/>
    <mergeCell ref="G135:H135"/>
    <mergeCell ref="I135:J135"/>
    <mergeCell ref="E121:F121"/>
    <mergeCell ref="I134:J134"/>
    <mergeCell ref="G127:H127"/>
    <mergeCell ref="G128:H128"/>
    <mergeCell ref="A1:G1"/>
    <mergeCell ref="A2:G2"/>
    <mergeCell ref="C4:D5"/>
    <mergeCell ref="A4:B5"/>
    <mergeCell ref="A3:G3"/>
    <mergeCell ref="H1:J6"/>
    <mergeCell ref="A145:H145"/>
    <mergeCell ref="A125:B125"/>
    <mergeCell ref="A126:B126"/>
    <mergeCell ref="A127:B127"/>
    <mergeCell ref="A128:B128"/>
    <mergeCell ref="E126:F126"/>
    <mergeCell ref="E127:F127"/>
    <mergeCell ref="A138:J138"/>
    <mergeCell ref="I144:J144"/>
    <mergeCell ref="A134:B134"/>
    <mergeCell ref="A144:H144"/>
    <mergeCell ref="E134:F134"/>
    <mergeCell ref="I136:J136"/>
    <mergeCell ref="G134:H134"/>
    <mergeCell ref="E128:F128"/>
    <mergeCell ref="I128:J128"/>
    <mergeCell ref="C141:H141"/>
    <mergeCell ref="A135:B135"/>
    <mergeCell ref="F46:G46"/>
    <mergeCell ref="H29:I29"/>
    <mergeCell ref="A47:J47"/>
    <mergeCell ref="A34:E34"/>
    <mergeCell ref="H83:J83"/>
    <mergeCell ref="F18:H18"/>
    <mergeCell ref="E13:G13"/>
    <mergeCell ref="H32:I32"/>
    <mergeCell ref="A24:J24"/>
    <mergeCell ref="B52:G52"/>
    <mergeCell ref="B53:G53"/>
    <mergeCell ref="B54:G54"/>
    <mergeCell ref="H52:I52"/>
    <mergeCell ref="H53:I53"/>
    <mergeCell ref="J52:J55"/>
    <mergeCell ref="I19:J19"/>
    <mergeCell ref="I20:J20"/>
    <mergeCell ref="A31:C31"/>
    <mergeCell ref="A32:C32"/>
    <mergeCell ref="F81:G81"/>
    <mergeCell ref="F82:G82"/>
    <mergeCell ref="D83:E83"/>
    <mergeCell ref="A78:J78"/>
    <mergeCell ref="A62:I62"/>
    <mergeCell ref="A64:J64"/>
    <mergeCell ref="A55:I55"/>
    <mergeCell ref="A60:I60"/>
    <mergeCell ref="A61:I61"/>
    <mergeCell ref="A83:C83"/>
    <mergeCell ref="A75:J75"/>
    <mergeCell ref="A57:J57"/>
    <mergeCell ref="F66:G66"/>
    <mergeCell ref="A65:J65"/>
    <mergeCell ref="B73:J73"/>
    <mergeCell ref="B71:J71"/>
    <mergeCell ref="B70:J70"/>
    <mergeCell ref="A72:J72"/>
    <mergeCell ref="B69:J69"/>
    <mergeCell ref="H79:J79"/>
    <mergeCell ref="A79:C79"/>
    <mergeCell ref="D79:E79"/>
    <mergeCell ref="F79:G79"/>
    <mergeCell ref="A74:J74"/>
    <mergeCell ref="H80:J80"/>
    <mergeCell ref="A81:C81"/>
    <mergeCell ref="H82:J82"/>
    <mergeCell ref="A132:B132"/>
    <mergeCell ref="E132:F132"/>
    <mergeCell ref="G132:H132"/>
    <mergeCell ref="I132:J132"/>
    <mergeCell ref="A133:B133"/>
    <mergeCell ref="E133:F133"/>
    <mergeCell ref="G133:H133"/>
    <mergeCell ref="I133:J133"/>
    <mergeCell ref="A129:B129"/>
    <mergeCell ref="E129:F129"/>
    <mergeCell ref="G129:H129"/>
    <mergeCell ref="I129:J129"/>
    <mergeCell ref="A130:B130"/>
    <mergeCell ref="E130:F130"/>
    <mergeCell ref="G130:H130"/>
    <mergeCell ref="I130:J130"/>
    <mergeCell ref="A131:B131"/>
    <mergeCell ref="E131:F131"/>
    <mergeCell ref="G131:H131"/>
    <mergeCell ref="I131:J131"/>
  </mergeCells>
  <phoneticPr fontId="2" type="noConversion"/>
  <dataValidations count="12">
    <dataValidation type="list" allowBlank="1" showInputMessage="1" showErrorMessage="1" sqref="E18" xr:uid="{00000000-0002-0000-0100-000000000000}">
      <formula1>SOS</formula1>
    </dataValidation>
    <dataValidation type="list" allowBlank="1" showInputMessage="1" showErrorMessage="1" sqref="A17:C17" xr:uid="{00000000-0002-0000-0100-000001000000}">
      <formula1>County</formula1>
    </dataValidation>
    <dataValidation type="list" allowBlank="1" showInputMessage="1" showErrorMessage="1" sqref="D17:F17" xr:uid="{00000000-0002-0000-0100-000002000000}">
      <formula1>Activity</formula1>
    </dataValidation>
    <dataValidation type="list" allowBlank="1" showInputMessage="1" showErrorMessage="1" sqref="J17" xr:uid="{00000000-0002-0000-0100-000003000000}">
      <formula1>TIF</formula1>
    </dataValidation>
    <dataValidation type="list" allowBlank="1" showInputMessage="1" showErrorMessage="1" sqref="F15:H15" xr:uid="{00000000-0002-0000-0100-000004000000}">
      <formula1>Organization1</formula1>
    </dataValidation>
    <dataValidation type="list" allowBlank="1" showInputMessage="1" showErrorMessage="1" sqref="A48" xr:uid="{00000000-0002-0000-0100-000005000000}">
      <formula1>Crime</formula1>
    </dataValidation>
    <dataValidation type="list" allowBlank="1" showInputMessage="1" showErrorMessage="1" sqref="G45" xr:uid="{00000000-0002-0000-0100-000006000000}">
      <formula1>PubliclyTraded</formula1>
    </dataValidation>
    <dataValidation type="list" allowBlank="1" showInputMessage="1" showErrorMessage="1" sqref="J92" xr:uid="{00000000-0002-0000-0100-000007000000}">
      <formula1>PreviousProject</formula1>
    </dataValidation>
    <dataValidation type="list" allowBlank="1" showInputMessage="1" showErrorMessage="1" sqref="H80:J87" xr:uid="{00000000-0002-0000-0100-000008000000}">
      <formula1>FullTimeEmployee</formula1>
    </dataValidation>
    <dataValidation type="list" allowBlank="1" showInputMessage="1" showErrorMessage="1" sqref="A20" xr:uid="{00000000-0002-0000-0100-000009000000}">
      <formula1>Salutation</formula1>
    </dataValidation>
    <dataValidation type="list" allowBlank="1" showInputMessage="1" showErrorMessage="1" sqref="J60:J63" xr:uid="{00000000-0002-0000-0100-00000A000000}">
      <formula1>ThreeNew</formula1>
    </dataValidation>
    <dataValidation type="list" allowBlank="1" showInputMessage="1" showErrorMessage="1" sqref="J56" xr:uid="{763414EC-4AC6-49E2-94D7-E3BA48E78577}">
      <formula1>W2Question</formula1>
    </dataValidation>
  </dataValidations>
  <hyperlinks>
    <hyperlink ref="A18:D18" r:id="rId1" display="Is the Applicant registered and in good standing with the Kentucky Secretary of State?" xr:uid="{00000000-0004-0000-0100-000000000000}"/>
    <hyperlink ref="H16:J16" r:id="rId2" display="Is location in a Tax Increment" xr:uid="{00000000-0004-0000-0100-000001000000}"/>
    <hyperlink ref="H17:I17" r:id="rId3" display="Financing District?" xr:uid="{00000000-0004-0000-0100-000002000000}"/>
    <hyperlink ref="E8:G8" r:id="rId4" display="KY Secretary of State (SOS) Listing" xr:uid="{00000000-0004-0000-0100-000004000000}"/>
    <hyperlink ref="D14:E14" r:id="rId5" display="6 Digit NAICS Code" xr:uid="{00000000-0004-0000-0100-000005000000}"/>
    <hyperlink ref="A93" r:id="rId6" xr:uid="{1DF061C5-7DC4-493A-96CD-AEEE8910C44A}"/>
  </hyperlinks>
  <pageMargins left="0.5" right="0.5" top="0.5" bottom="0.5" header="0.25" footer="0.25"/>
  <pageSetup orientation="portrait" r:id="rId7"/>
  <headerFooter alignWithMargins="0">
    <oddFooter>&amp;L&amp;D&amp;RProject Information - &amp;P</oddFooter>
  </headerFooter>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zoomScaleNormal="100" workbookViewId="0">
      <selection activeCell="N2" sqref="N2"/>
    </sheetView>
  </sheetViews>
  <sheetFormatPr defaultRowHeight="12.75" x14ac:dyDescent="0.2"/>
  <cols>
    <col min="6" max="6" width="2.7109375" customWidth="1"/>
    <col min="10" max="10" width="12.85546875" customWidth="1"/>
    <col min="11" max="11" width="9.140625" customWidth="1"/>
  </cols>
  <sheetData>
    <row r="1" spans="1:11" ht="15.75" x14ac:dyDescent="0.25">
      <c r="A1" s="147" t="s">
        <v>381</v>
      </c>
      <c r="B1" s="147"/>
      <c r="C1" s="147"/>
      <c r="D1" s="147"/>
      <c r="E1" s="147"/>
      <c r="F1" s="147"/>
      <c r="G1" s="147"/>
      <c r="H1" s="146"/>
      <c r="I1" s="146"/>
      <c r="J1" s="146"/>
      <c r="K1" s="146"/>
    </row>
    <row r="2" spans="1:11" s="140" customFormat="1" ht="15.75" x14ac:dyDescent="0.25">
      <c r="A2" s="150" t="s">
        <v>153</v>
      </c>
      <c r="B2" s="150"/>
      <c r="C2" s="150"/>
      <c r="D2" s="150"/>
      <c r="E2" s="150"/>
      <c r="F2" s="150"/>
      <c r="G2" s="150"/>
      <c r="H2" s="146"/>
      <c r="I2" s="146"/>
      <c r="J2" s="146"/>
      <c r="K2" s="146"/>
    </row>
    <row r="3" spans="1:11" ht="15.75" customHeight="1" x14ac:dyDescent="0.2">
      <c r="A3" s="466" t="s">
        <v>261</v>
      </c>
      <c r="B3" s="466"/>
      <c r="C3" s="466"/>
      <c r="D3" s="466"/>
      <c r="E3" s="466"/>
      <c r="F3" s="466"/>
      <c r="H3" s="146"/>
      <c r="I3" s="146"/>
      <c r="J3" s="146"/>
      <c r="K3" s="146"/>
    </row>
    <row r="4" spans="1:11" x14ac:dyDescent="0.2">
      <c r="A4" s="466"/>
      <c r="B4" s="466"/>
      <c r="C4" s="466"/>
      <c r="D4" s="466"/>
      <c r="E4" s="466"/>
      <c r="F4" s="466"/>
      <c r="H4" s="146"/>
      <c r="I4" s="146"/>
      <c r="J4" s="146"/>
      <c r="K4" s="146"/>
    </row>
    <row r="5" spans="1:11" ht="25.5" customHeight="1" x14ac:dyDescent="0.2">
      <c r="A5" s="466"/>
      <c r="B5" s="466"/>
      <c r="C5" s="466"/>
      <c r="D5" s="466"/>
      <c r="E5" s="466"/>
      <c r="F5" s="466"/>
      <c r="H5" s="146"/>
      <c r="I5" s="146"/>
      <c r="J5" s="146"/>
      <c r="K5" s="146"/>
    </row>
    <row r="6" spans="1:11" x14ac:dyDescent="0.2">
      <c r="A6" s="9" t="s">
        <v>0</v>
      </c>
      <c r="B6" s="9"/>
      <c r="C6" s="9"/>
      <c r="D6" s="9"/>
      <c r="E6" s="9"/>
      <c r="F6" s="9"/>
      <c r="G6" s="9"/>
      <c r="H6" s="9"/>
      <c r="I6" s="9"/>
      <c r="J6" s="9"/>
      <c r="K6" s="9"/>
    </row>
    <row r="7" spans="1:11" ht="12.75" customHeight="1" x14ac:dyDescent="0.2">
      <c r="A7" s="467" t="str">
        <f>IF(KSBTC!A9="","",KSBTC!A9)</f>
        <v/>
      </c>
      <c r="B7" s="468"/>
      <c r="C7" s="468"/>
      <c r="D7" s="468"/>
      <c r="E7" s="468"/>
      <c r="F7" s="468"/>
      <c r="G7" s="468"/>
      <c r="H7" s="468"/>
      <c r="I7" s="468"/>
      <c r="J7" s="468"/>
      <c r="K7" s="469"/>
    </row>
    <row r="8" spans="1:11" x14ac:dyDescent="0.2">
      <c r="A8" s="108" t="s">
        <v>317</v>
      </c>
      <c r="B8" s="2"/>
      <c r="C8" s="2"/>
      <c r="D8" s="2"/>
      <c r="E8" s="2"/>
      <c r="F8" s="2"/>
      <c r="G8" s="2"/>
      <c r="H8" s="2"/>
      <c r="I8" s="2"/>
      <c r="J8" s="2"/>
      <c r="K8" s="2"/>
    </row>
    <row r="9" spans="1:11" x14ac:dyDescent="0.2">
      <c r="A9" s="471" t="str">
        <f>IF(KSBTC!A17="","",KSBTC!A17)</f>
        <v/>
      </c>
      <c r="B9" s="472"/>
      <c r="C9" s="473"/>
      <c r="D9" s="2"/>
      <c r="E9" s="2"/>
      <c r="F9" s="2"/>
      <c r="G9" s="2"/>
      <c r="H9" s="2"/>
      <c r="I9" s="2"/>
      <c r="J9" s="2"/>
      <c r="K9" s="2"/>
    </row>
    <row r="11" spans="1:11" x14ac:dyDescent="0.2">
      <c r="A11" s="29" t="s">
        <v>149</v>
      </c>
      <c r="B11" s="28"/>
      <c r="C11" s="28"/>
      <c r="D11" s="28"/>
      <c r="E11" s="28"/>
      <c r="F11" s="28"/>
      <c r="G11" s="28"/>
      <c r="H11" s="28"/>
      <c r="I11" s="28"/>
      <c r="J11" s="28"/>
      <c r="K11" s="28"/>
    </row>
    <row r="12" spans="1:11" ht="63.75" customHeight="1" x14ac:dyDescent="0.2">
      <c r="A12" s="463" t="s">
        <v>196</v>
      </c>
      <c r="B12" s="464"/>
      <c r="C12" s="464"/>
      <c r="D12" s="464"/>
      <c r="E12" s="464"/>
      <c r="F12" s="464"/>
      <c r="G12" s="464"/>
      <c r="H12" s="464"/>
      <c r="I12" s="464"/>
      <c r="J12" s="464"/>
      <c r="K12" s="168"/>
    </row>
    <row r="13" spans="1:11" ht="8.25" customHeight="1" x14ac:dyDescent="0.2"/>
    <row r="14" spans="1:11" ht="51" customHeight="1" x14ac:dyDescent="0.2">
      <c r="A14" s="463" t="s">
        <v>197</v>
      </c>
      <c r="B14" s="464"/>
      <c r="C14" s="464"/>
      <c r="D14" s="464"/>
      <c r="E14" s="464"/>
      <c r="F14" s="464"/>
      <c r="G14" s="464"/>
      <c r="H14" s="464"/>
      <c r="I14" s="464"/>
      <c r="J14" s="464"/>
      <c r="K14" s="168"/>
    </row>
    <row r="15" spans="1:11" ht="8.25" customHeight="1" x14ac:dyDescent="0.2"/>
    <row r="16" spans="1:11" x14ac:dyDescent="0.2">
      <c r="A16" s="15"/>
      <c r="B16" s="102" t="s">
        <v>274</v>
      </c>
      <c r="C16" s="48"/>
      <c r="D16" s="48"/>
      <c r="E16" s="48"/>
      <c r="F16" s="48"/>
      <c r="G16" s="48"/>
      <c r="H16" s="465" t="s">
        <v>275</v>
      </c>
      <c r="I16" s="465"/>
      <c r="J16" s="465"/>
      <c r="K16" s="465"/>
    </row>
    <row r="17" spans="1:11" ht="8.25" customHeight="1" x14ac:dyDescent="0.2"/>
    <row r="18" spans="1:11" x14ac:dyDescent="0.2">
      <c r="A18" s="15"/>
      <c r="B18" s="463" t="s">
        <v>315</v>
      </c>
      <c r="C18" s="464"/>
      <c r="D18" s="464"/>
      <c r="E18" s="464"/>
      <c r="F18" s="464"/>
      <c r="G18" s="464"/>
      <c r="H18" s="464"/>
      <c r="I18" s="464"/>
      <c r="J18" s="464"/>
      <c r="K18" s="168"/>
    </row>
    <row r="19" spans="1:11" ht="25.5" customHeight="1" x14ac:dyDescent="0.2">
      <c r="B19" s="464"/>
      <c r="C19" s="464"/>
      <c r="D19" s="464"/>
      <c r="E19" s="464"/>
      <c r="F19" s="464"/>
      <c r="G19" s="464"/>
      <c r="H19" s="464"/>
      <c r="I19" s="464"/>
      <c r="J19" s="464"/>
      <c r="K19" s="168"/>
    </row>
    <row r="20" spans="1:11" ht="8.25" customHeight="1" x14ac:dyDescent="0.2"/>
    <row r="21" spans="1:11" x14ac:dyDescent="0.2">
      <c r="A21" s="15"/>
      <c r="B21" s="463" t="s">
        <v>187</v>
      </c>
      <c r="C21" s="464"/>
      <c r="D21" s="464"/>
      <c r="E21" s="464"/>
      <c r="F21" s="464"/>
      <c r="G21" s="464"/>
      <c r="H21" s="464"/>
      <c r="I21" s="464"/>
      <c r="J21" s="464"/>
      <c r="K21" s="168"/>
    </row>
    <row r="22" spans="1:11" x14ac:dyDescent="0.2">
      <c r="B22" s="464"/>
      <c r="C22" s="464"/>
      <c r="D22" s="464"/>
      <c r="E22" s="464"/>
      <c r="F22" s="464"/>
      <c r="G22" s="464"/>
      <c r="H22" s="464"/>
      <c r="I22" s="464"/>
      <c r="J22" s="464"/>
      <c r="K22" s="168"/>
    </row>
    <row r="23" spans="1:11" ht="8.25" customHeight="1" x14ac:dyDescent="0.2"/>
    <row r="24" spans="1:11" x14ac:dyDescent="0.2">
      <c r="A24" s="15"/>
      <c r="B24" s="463" t="s">
        <v>316</v>
      </c>
      <c r="C24" s="464"/>
      <c r="D24" s="464"/>
      <c r="E24" s="464"/>
      <c r="F24" s="464"/>
      <c r="G24" s="464"/>
      <c r="H24" s="464"/>
      <c r="I24" s="464"/>
      <c r="J24" s="464"/>
      <c r="K24" s="168"/>
    </row>
    <row r="25" spans="1:11" x14ac:dyDescent="0.2">
      <c r="B25" s="464"/>
      <c r="C25" s="464"/>
      <c r="D25" s="464"/>
      <c r="E25" s="464"/>
      <c r="F25" s="464"/>
      <c r="G25" s="464"/>
      <c r="H25" s="464"/>
      <c r="I25" s="464"/>
      <c r="J25" s="464"/>
      <c r="K25" s="168"/>
    </row>
    <row r="26" spans="1:11" ht="8.25" customHeight="1" x14ac:dyDescent="0.2"/>
    <row r="27" spans="1:11" ht="102" customHeight="1" x14ac:dyDescent="0.2">
      <c r="A27" s="463" t="s">
        <v>282</v>
      </c>
      <c r="B27" s="463"/>
      <c r="C27" s="463"/>
      <c r="D27" s="463"/>
      <c r="E27" s="463"/>
      <c r="F27" s="463"/>
      <c r="G27" s="463"/>
      <c r="H27" s="463"/>
      <c r="I27" s="463"/>
      <c r="J27" s="463"/>
      <c r="K27" s="463"/>
    </row>
    <row r="28" spans="1:11" ht="7.5" customHeight="1" x14ac:dyDescent="0.2">
      <c r="A28" s="463"/>
      <c r="B28" s="463"/>
      <c r="C28" s="463"/>
      <c r="D28" s="463"/>
      <c r="E28" s="463"/>
      <c r="F28" s="463"/>
      <c r="G28" s="463"/>
      <c r="H28" s="463"/>
      <c r="I28" s="463"/>
      <c r="J28" s="463"/>
      <c r="K28" s="463"/>
    </row>
    <row r="29" spans="1:11" s="121" customFormat="1" ht="56.25" customHeight="1" x14ac:dyDescent="0.2">
      <c r="A29" s="152" t="s">
        <v>364</v>
      </c>
      <c r="B29" s="153"/>
      <c r="C29" s="153"/>
      <c r="D29" s="153"/>
      <c r="E29" s="153"/>
      <c r="F29" s="153"/>
      <c r="G29" s="153"/>
      <c r="H29" s="153"/>
      <c r="I29" s="153"/>
      <c r="J29" s="153"/>
      <c r="K29" s="153"/>
    </row>
    <row r="30" spans="1:11" s="121" customFormat="1" ht="39.950000000000003" customHeight="1" x14ac:dyDescent="0.2">
      <c r="A30" s="137"/>
      <c r="B30" s="167" t="s">
        <v>365</v>
      </c>
      <c r="C30" s="168"/>
      <c r="D30" s="168"/>
      <c r="E30" s="168"/>
      <c r="F30" s="168"/>
      <c r="G30" s="168"/>
      <c r="H30" s="168"/>
      <c r="I30" s="168"/>
      <c r="J30" s="168"/>
      <c r="K30" s="168"/>
    </row>
    <row r="31" spans="1:11" s="121" customFormat="1" ht="9.9499999999999993" customHeight="1" x14ac:dyDescent="0.2">
      <c r="A31" s="138"/>
      <c r="B31" s="119"/>
      <c r="C31" s="120"/>
      <c r="D31" s="120"/>
      <c r="E31" s="120"/>
      <c r="F31" s="120"/>
      <c r="G31" s="120"/>
      <c r="H31" s="120"/>
      <c r="I31" s="120"/>
      <c r="J31" s="120"/>
      <c r="K31" s="120"/>
    </row>
    <row r="32" spans="1:11" s="121" customFormat="1" ht="37.5" customHeight="1" x14ac:dyDescent="0.2">
      <c r="A32" s="15"/>
      <c r="B32" s="463" t="s">
        <v>366</v>
      </c>
      <c r="C32" s="464"/>
      <c r="D32" s="464"/>
      <c r="E32" s="464"/>
      <c r="F32" s="464"/>
      <c r="G32" s="464"/>
      <c r="H32" s="464"/>
      <c r="I32" s="464"/>
      <c r="J32" s="464"/>
      <c r="K32" s="464"/>
    </row>
    <row r="33" spans="1:11" s="121" customFormat="1" ht="9.9499999999999993" customHeight="1" x14ac:dyDescent="0.2">
      <c r="A33" s="139"/>
      <c r="B33" s="119"/>
      <c r="C33" s="120"/>
      <c r="D33" s="120"/>
      <c r="E33" s="120"/>
      <c r="F33" s="120"/>
      <c r="G33" s="120"/>
      <c r="H33" s="120"/>
      <c r="I33" s="120"/>
      <c r="J33" s="120"/>
      <c r="K33" s="120"/>
    </row>
    <row r="34" spans="1:11" s="121" customFormat="1" ht="27.95" customHeight="1" x14ac:dyDescent="0.2">
      <c r="A34" s="15"/>
      <c r="B34" s="167" t="s">
        <v>367</v>
      </c>
      <c r="C34" s="168"/>
      <c r="D34" s="168"/>
      <c r="E34" s="168"/>
      <c r="F34" s="168"/>
      <c r="G34" s="168"/>
      <c r="H34" s="168"/>
      <c r="I34" s="168"/>
      <c r="J34" s="168"/>
      <c r="K34" s="168"/>
    </row>
    <row r="35" spans="1:11" s="121" customFormat="1" ht="9.9499999999999993" customHeight="1" x14ac:dyDescent="0.2">
      <c r="A35" s="70"/>
      <c r="B35" s="119"/>
      <c r="C35" s="120"/>
      <c r="D35" s="120"/>
      <c r="E35" s="120"/>
      <c r="F35" s="120"/>
      <c r="G35" s="120"/>
      <c r="H35" s="120"/>
      <c r="I35" s="120"/>
      <c r="J35" s="120"/>
      <c r="K35" s="120"/>
    </row>
    <row r="36" spans="1:11" s="121" customFormat="1" ht="27.95" customHeight="1" x14ac:dyDescent="0.2">
      <c r="A36" s="162" t="s">
        <v>368</v>
      </c>
      <c r="B36" s="462"/>
      <c r="C36" s="462"/>
      <c r="D36" s="462"/>
      <c r="E36" s="462"/>
      <c r="F36" s="462"/>
      <c r="G36" s="462"/>
      <c r="H36" s="462"/>
      <c r="I36" s="462"/>
      <c r="J36" s="462"/>
      <c r="K36" s="462"/>
    </row>
    <row r="37" spans="1:11" s="121" customFormat="1" ht="69.75" customHeight="1" x14ac:dyDescent="0.2">
      <c r="A37" s="152" t="s">
        <v>369</v>
      </c>
      <c r="B37" s="153"/>
      <c r="C37" s="153"/>
      <c r="D37" s="153"/>
      <c r="E37" s="153"/>
      <c r="F37" s="153"/>
      <c r="G37" s="153"/>
      <c r="H37" s="153"/>
      <c r="I37" s="153"/>
      <c r="J37" s="153"/>
      <c r="K37" s="153"/>
    </row>
    <row r="38" spans="1:11" s="121" customFormat="1" ht="7.5" customHeight="1" x14ac:dyDescent="0.2">
      <c r="A38" s="123"/>
      <c r="B38" s="123"/>
      <c r="C38" s="123"/>
      <c r="D38" s="123"/>
      <c r="E38" s="123"/>
      <c r="F38" s="123"/>
      <c r="G38" s="123"/>
      <c r="H38" s="123"/>
      <c r="I38" s="123"/>
      <c r="J38" s="123"/>
      <c r="K38" s="123"/>
    </row>
    <row r="39" spans="1:11" ht="51" customHeight="1" x14ac:dyDescent="0.2">
      <c r="A39" s="464" t="s">
        <v>380</v>
      </c>
      <c r="B39" s="464"/>
      <c r="C39" s="464"/>
      <c r="D39" s="464"/>
      <c r="E39" s="464"/>
      <c r="F39" s="464"/>
      <c r="G39" s="464"/>
      <c r="H39" s="464"/>
      <c r="I39" s="464"/>
      <c r="J39" s="464"/>
      <c r="K39" s="168"/>
    </row>
    <row r="42" spans="1:11" x14ac:dyDescent="0.2">
      <c r="A42" s="477"/>
      <c r="B42" s="478"/>
      <c r="C42" s="478"/>
      <c r="D42" s="478"/>
      <c r="E42" s="478"/>
      <c r="G42" s="374"/>
      <c r="H42" s="375"/>
      <c r="I42" s="375"/>
      <c r="J42" s="376"/>
    </row>
    <row r="43" spans="1:11" x14ac:dyDescent="0.2">
      <c r="A43" t="s">
        <v>152</v>
      </c>
      <c r="G43" t="s">
        <v>133</v>
      </c>
    </row>
    <row r="44" spans="1:11" ht="8.25" customHeight="1" x14ac:dyDescent="0.2"/>
    <row r="45" spans="1:11" x14ac:dyDescent="0.2">
      <c r="A45" s="233"/>
      <c r="B45" s="231"/>
      <c r="C45" s="231"/>
      <c r="D45" s="231"/>
      <c r="E45" s="232"/>
      <c r="G45" s="474"/>
      <c r="H45" s="475"/>
      <c r="I45" s="475"/>
      <c r="J45" s="476"/>
    </row>
    <row r="46" spans="1:11" x14ac:dyDescent="0.2">
      <c r="A46" t="s">
        <v>151</v>
      </c>
      <c r="G46" t="s">
        <v>150</v>
      </c>
    </row>
    <row r="47" spans="1:11" ht="6.75" customHeight="1" x14ac:dyDescent="0.2"/>
    <row r="48" spans="1:11" ht="38.25" customHeight="1" x14ac:dyDescent="0.2">
      <c r="A48" s="470" t="s">
        <v>259</v>
      </c>
      <c r="B48" s="470"/>
      <c r="C48" s="470"/>
      <c r="D48" s="470"/>
      <c r="E48" s="470"/>
      <c r="F48" s="470"/>
      <c r="G48" s="470"/>
      <c r="H48" s="470"/>
      <c r="I48" s="470"/>
      <c r="J48" s="470"/>
      <c r="K48" s="470"/>
    </row>
    <row r="49" spans="1:11" ht="20.25" customHeight="1" x14ac:dyDescent="0.2">
      <c r="A49" s="470"/>
      <c r="B49" s="470"/>
      <c r="C49" s="470"/>
      <c r="D49" s="470"/>
      <c r="E49" s="470"/>
      <c r="F49" s="470"/>
      <c r="G49" s="470"/>
      <c r="H49" s="470"/>
      <c r="I49" s="470"/>
      <c r="J49" s="470"/>
      <c r="K49" s="470"/>
    </row>
  </sheetData>
  <sheetProtection algorithmName="SHA-512" hashValue="GmVi1xbPSsdkcaQoWeesHYBiz4z9vC3ENUJ3JNpmqsOQDIERjRpta1YJDYiMc1plL5K8Rdpa+6SQTsjb/dfuXg==" saltValue="dzrOVNBKahtipkXhXoWIBA==" spinCount="100000" sheet="1" objects="1"/>
  <mergeCells count="25">
    <mergeCell ref="A48:K49"/>
    <mergeCell ref="A9:C9"/>
    <mergeCell ref="B21:K22"/>
    <mergeCell ref="B24:K25"/>
    <mergeCell ref="A39:K39"/>
    <mergeCell ref="A45:E45"/>
    <mergeCell ref="G42:J42"/>
    <mergeCell ref="G45:J45"/>
    <mergeCell ref="A42:E42"/>
    <mergeCell ref="A27:K28"/>
    <mergeCell ref="A12:K12"/>
    <mergeCell ref="A14:K14"/>
    <mergeCell ref="B34:K34"/>
    <mergeCell ref="A36:K36"/>
    <mergeCell ref="A37:K37"/>
    <mergeCell ref="B18:K19"/>
    <mergeCell ref="H16:K16"/>
    <mergeCell ref="H1:K5"/>
    <mergeCell ref="A1:G1"/>
    <mergeCell ref="A2:G2"/>
    <mergeCell ref="A3:F5"/>
    <mergeCell ref="A7:K7"/>
    <mergeCell ref="A29:K29"/>
    <mergeCell ref="B30:K30"/>
    <mergeCell ref="B32:K32"/>
  </mergeCells>
  <phoneticPr fontId="2" type="noConversion"/>
  <dataValidations count="5">
    <dataValidation type="list" allowBlank="1" showInputMessage="1" showErrorMessage="1" sqref="A21" xr:uid="{00000000-0002-0000-0200-000000000000}">
      <formula1>CertifyBase</formula1>
    </dataValidation>
    <dataValidation type="list" allowBlank="1" showInputMessage="1" showErrorMessage="1" sqref="A18" xr:uid="{00000000-0002-0000-0200-000001000000}">
      <formula1>CertifyPOS</formula1>
    </dataValidation>
    <dataValidation type="list" allowBlank="1" showInputMessage="1" showErrorMessage="1" sqref="A24" xr:uid="{00000000-0002-0000-0200-000002000000}">
      <formula1>CertifyEquip</formula1>
    </dataValidation>
    <dataValidation type="list" allowBlank="1" showInputMessage="1" showErrorMessage="1" sqref="A16" xr:uid="{00000000-0002-0000-0200-000003000000}">
      <formula1>CertifyEligible</formula1>
    </dataValidation>
    <dataValidation type="list" allowBlank="1" showInputMessage="1" showErrorMessage="1" sqref="A30 A34 A32" xr:uid="{7DDA75B0-4C98-4033-9BB1-D82049F6A4B7}">
      <formula1>Cert4</formula1>
    </dataValidation>
  </dataValidations>
  <hyperlinks>
    <hyperlink ref="H16:K16" r:id="rId1" display="KY Small Business Tax Credit Guidelines." xr:uid="{00000000-0004-0000-0200-000000000000}"/>
  </hyperlinks>
  <pageMargins left="0.5" right="0.25" top="0.75" bottom="0.5" header="0.5" footer="0.25"/>
  <pageSetup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2"/>
  <sheetViews>
    <sheetView workbookViewId="0">
      <selection activeCell="M3" sqref="M3"/>
    </sheetView>
  </sheetViews>
  <sheetFormatPr defaultRowHeight="12.75" x14ac:dyDescent="0.2"/>
  <cols>
    <col min="6" max="6" width="2.7109375" customWidth="1"/>
    <col min="10" max="10" width="12.85546875" customWidth="1"/>
  </cols>
  <sheetData>
    <row r="1" spans="1:10" ht="15" customHeight="1" x14ac:dyDescent="0.25">
      <c r="A1" s="147" t="s">
        <v>381</v>
      </c>
      <c r="B1" s="147"/>
      <c r="C1" s="147"/>
      <c r="D1" s="147"/>
      <c r="E1" s="147"/>
      <c r="F1" s="147"/>
      <c r="G1" s="147"/>
      <c r="H1" s="146"/>
      <c r="I1" s="146"/>
      <c r="J1" s="146"/>
    </row>
    <row r="2" spans="1:10" ht="15.75" x14ac:dyDescent="0.25">
      <c r="A2" s="150" t="s">
        <v>322</v>
      </c>
      <c r="B2" s="150"/>
      <c r="C2" s="150"/>
      <c r="D2" s="150"/>
      <c r="E2" s="150"/>
      <c r="F2" s="150"/>
      <c r="G2" s="150"/>
      <c r="H2" s="146"/>
      <c r="I2" s="146"/>
      <c r="J2" s="146"/>
    </row>
    <row r="3" spans="1:10" ht="15.75" customHeight="1" x14ac:dyDescent="0.25">
      <c r="A3" s="150" t="s">
        <v>321</v>
      </c>
      <c r="B3" s="150"/>
      <c r="C3" s="150"/>
      <c r="D3" s="150"/>
      <c r="E3" s="150"/>
      <c r="F3" s="150"/>
      <c r="G3" s="150"/>
      <c r="H3" s="146"/>
      <c r="I3" s="146"/>
      <c r="J3" s="146"/>
    </row>
    <row r="4" spans="1:10" ht="30.75" customHeight="1" x14ac:dyDescent="0.2">
      <c r="H4" s="146"/>
      <c r="I4" s="146"/>
      <c r="J4" s="146"/>
    </row>
    <row r="5" spans="1:10" x14ac:dyDescent="0.2">
      <c r="A5" s="9" t="s">
        <v>0</v>
      </c>
      <c r="B5" s="9"/>
      <c r="C5" s="9"/>
      <c r="D5" s="9"/>
      <c r="E5" s="9"/>
      <c r="F5" s="9"/>
      <c r="G5" s="9"/>
      <c r="H5" s="9"/>
      <c r="I5" s="9"/>
      <c r="J5" s="9"/>
    </row>
    <row r="6" spans="1:10" ht="12.75" customHeight="1" x14ac:dyDescent="0.2">
      <c r="A6" s="467" t="str">
        <f>IF(KSBTC!A9="","",KSBTC!A9)</f>
        <v/>
      </c>
      <c r="B6" s="468"/>
      <c r="C6" s="468"/>
      <c r="D6" s="468"/>
      <c r="E6" s="468"/>
      <c r="F6" s="468"/>
      <c r="G6" s="468"/>
      <c r="H6" s="468"/>
      <c r="I6" s="468"/>
      <c r="J6" s="489"/>
    </row>
    <row r="7" spans="1:10" x14ac:dyDescent="0.2">
      <c r="A7" s="108" t="s">
        <v>317</v>
      </c>
      <c r="B7" s="2"/>
      <c r="C7" s="2"/>
      <c r="D7" s="2"/>
      <c r="E7" s="2"/>
      <c r="F7" s="2"/>
      <c r="G7" s="2"/>
      <c r="H7" s="2"/>
      <c r="I7" s="2"/>
      <c r="J7" s="2"/>
    </row>
    <row r="8" spans="1:10" x14ac:dyDescent="0.2">
      <c r="A8" s="471" t="str">
        <f>IF(KSBTC!A17="","",KSBTC!A17)</f>
        <v/>
      </c>
      <c r="B8" s="472"/>
      <c r="C8" s="473"/>
      <c r="D8" s="2"/>
      <c r="E8" s="2"/>
      <c r="F8" s="2"/>
      <c r="G8" s="2"/>
      <c r="H8" s="2"/>
      <c r="I8" s="2"/>
      <c r="J8" s="2"/>
    </row>
    <row r="10" spans="1:10" ht="153" customHeight="1" x14ac:dyDescent="0.2">
      <c r="A10" s="490" t="s">
        <v>350</v>
      </c>
      <c r="B10" s="153"/>
      <c r="C10" s="153"/>
      <c r="D10" s="153"/>
      <c r="E10" s="153"/>
      <c r="F10" s="153"/>
      <c r="G10" s="153"/>
      <c r="H10" s="153"/>
      <c r="I10" s="153"/>
      <c r="J10" s="153"/>
    </row>
    <row r="11" spans="1:10" ht="25.5" customHeight="1" x14ac:dyDescent="0.2">
      <c r="A11" s="464" t="s">
        <v>154</v>
      </c>
      <c r="B11" s="464"/>
      <c r="C11" s="464"/>
      <c r="D11" s="464"/>
      <c r="E11" s="464"/>
      <c r="F11" s="464"/>
      <c r="G11" s="464"/>
      <c r="H11" s="464"/>
      <c r="I11" s="464"/>
      <c r="J11" s="464"/>
    </row>
    <row r="12" spans="1:10" ht="8.25" customHeight="1" x14ac:dyDescent="0.2"/>
    <row r="13" spans="1:10" ht="51" customHeight="1" x14ac:dyDescent="0.2">
      <c r="A13" s="479" t="s">
        <v>351</v>
      </c>
      <c r="B13" s="464"/>
      <c r="C13" s="464"/>
      <c r="D13" s="464"/>
      <c r="E13" s="464"/>
      <c r="F13" s="464"/>
      <c r="G13" s="464"/>
      <c r="H13" s="464"/>
      <c r="I13" s="464"/>
      <c r="J13" s="464"/>
    </row>
    <row r="14" spans="1:10" ht="6.75" customHeight="1" x14ac:dyDescent="0.2"/>
    <row r="15" spans="1:10" x14ac:dyDescent="0.2">
      <c r="B15" t="s">
        <v>155</v>
      </c>
    </row>
    <row r="16" spans="1:10" ht="6" customHeight="1" x14ac:dyDescent="0.2"/>
    <row r="17" spans="1:10" ht="25.5" customHeight="1" x14ac:dyDescent="0.2">
      <c r="B17" s="463" t="s">
        <v>198</v>
      </c>
      <c r="C17" s="464"/>
      <c r="D17" s="464"/>
      <c r="E17" s="464"/>
      <c r="F17" s="464"/>
      <c r="G17" s="464"/>
      <c r="H17" s="464"/>
      <c r="I17" s="464"/>
      <c r="J17" s="464"/>
    </row>
    <row r="18" spans="1:10" ht="5.25" customHeight="1" x14ac:dyDescent="0.2"/>
    <row r="19" spans="1:10" x14ac:dyDescent="0.2">
      <c r="A19" s="92" t="s">
        <v>258</v>
      </c>
      <c r="B19" s="9"/>
      <c r="C19" s="9"/>
      <c r="D19" s="9"/>
      <c r="E19" s="9"/>
      <c r="F19" s="9"/>
      <c r="G19" s="9"/>
      <c r="H19" s="9"/>
      <c r="I19" s="9"/>
      <c r="J19" s="9"/>
    </row>
    <row r="20" spans="1:10" ht="25.5" customHeight="1" x14ac:dyDescent="0.2">
      <c r="A20" s="480"/>
      <c r="B20" s="481"/>
      <c r="C20" s="481"/>
      <c r="D20" s="481"/>
      <c r="E20" s="481"/>
      <c r="F20" s="481"/>
      <c r="G20" s="481"/>
      <c r="H20" s="481"/>
      <c r="I20" s="481"/>
      <c r="J20" s="482"/>
    </row>
    <row r="21" spans="1:10" ht="8.25" customHeight="1" x14ac:dyDescent="0.2">
      <c r="A21" s="2"/>
      <c r="B21" s="2"/>
      <c r="C21" s="2"/>
      <c r="D21" s="2"/>
      <c r="E21" s="2"/>
      <c r="F21" s="2"/>
      <c r="G21" s="2"/>
      <c r="H21" s="2"/>
      <c r="I21" s="2"/>
      <c r="J21" s="2"/>
    </row>
    <row r="22" spans="1:10" ht="25.5" customHeight="1" x14ac:dyDescent="0.2">
      <c r="A22" s="483" t="s">
        <v>156</v>
      </c>
      <c r="B22" s="484"/>
      <c r="C22" s="484"/>
      <c r="D22" s="485" t="s">
        <v>200</v>
      </c>
      <c r="E22" s="486"/>
      <c r="F22" s="486"/>
      <c r="G22" s="486"/>
      <c r="H22" s="486"/>
      <c r="I22" s="486"/>
      <c r="J22" s="487"/>
    </row>
    <row r="23" spans="1:10" ht="8.25" customHeight="1" x14ac:dyDescent="0.2">
      <c r="A23" s="2"/>
      <c r="B23" s="2"/>
      <c r="C23" s="2"/>
      <c r="D23" s="2"/>
      <c r="E23" s="2"/>
      <c r="F23" s="2"/>
      <c r="G23" s="2"/>
      <c r="H23" s="2"/>
      <c r="I23" s="2"/>
      <c r="J23" s="2"/>
    </row>
    <row r="24" spans="1:10" ht="38.25" customHeight="1" x14ac:dyDescent="0.2">
      <c r="A24" s="464" t="s">
        <v>157</v>
      </c>
      <c r="B24" s="464"/>
      <c r="C24" s="464"/>
      <c r="D24" s="464"/>
      <c r="E24" s="464"/>
      <c r="F24" s="464"/>
      <c r="G24" s="464"/>
      <c r="H24" s="464"/>
      <c r="I24" s="464"/>
      <c r="J24" s="464"/>
    </row>
    <row r="25" spans="1:10" ht="8.25" customHeight="1" x14ac:dyDescent="0.2"/>
    <row r="26" spans="1:10" x14ac:dyDescent="0.2">
      <c r="A26" s="2" t="s">
        <v>143</v>
      </c>
      <c r="B26" s="2"/>
      <c r="C26" s="2"/>
      <c r="D26" s="2"/>
      <c r="E26" s="2" t="s">
        <v>133</v>
      </c>
      <c r="F26" s="2"/>
      <c r="G26" s="2"/>
      <c r="H26" s="2" t="s">
        <v>8</v>
      </c>
      <c r="I26" s="2"/>
      <c r="J26" s="2"/>
    </row>
    <row r="27" spans="1:10" ht="25.5" customHeight="1" x14ac:dyDescent="0.2">
      <c r="A27" s="377"/>
      <c r="B27" s="488"/>
      <c r="C27" s="488"/>
      <c r="D27" s="245"/>
      <c r="E27" s="377"/>
      <c r="F27" s="488"/>
      <c r="G27" s="245"/>
      <c r="H27" s="377"/>
      <c r="I27" s="488"/>
      <c r="J27" s="245"/>
    </row>
    <row r="28" spans="1:10" ht="25.5" customHeight="1" x14ac:dyDescent="0.2">
      <c r="A28" s="377"/>
      <c r="B28" s="488"/>
      <c r="C28" s="488"/>
      <c r="D28" s="245"/>
      <c r="E28" s="377"/>
      <c r="F28" s="488"/>
      <c r="G28" s="245"/>
      <c r="H28" s="377"/>
      <c r="I28" s="488"/>
      <c r="J28" s="245"/>
    </row>
    <row r="29" spans="1:10" ht="25.5" customHeight="1" x14ac:dyDescent="0.2">
      <c r="A29" s="377"/>
      <c r="B29" s="488"/>
      <c r="C29" s="488"/>
      <c r="D29" s="245"/>
      <c r="E29" s="377"/>
      <c r="F29" s="488"/>
      <c r="G29" s="245"/>
      <c r="H29" s="377"/>
      <c r="I29" s="488"/>
      <c r="J29" s="245"/>
    </row>
    <row r="30" spans="1:10" ht="25.5" customHeight="1" x14ac:dyDescent="0.2">
      <c r="A30" s="377"/>
      <c r="B30" s="488"/>
      <c r="C30" s="488"/>
      <c r="D30" s="245"/>
      <c r="E30" s="377"/>
      <c r="F30" s="488"/>
      <c r="G30" s="245"/>
      <c r="H30" s="377"/>
      <c r="I30" s="488"/>
      <c r="J30" s="245"/>
    </row>
    <row r="31" spans="1:10" ht="25.5" customHeight="1" x14ac:dyDescent="0.2">
      <c r="A31" s="377"/>
      <c r="B31" s="488"/>
      <c r="C31" s="488"/>
      <c r="D31" s="245"/>
      <c r="E31" s="377"/>
      <c r="F31" s="488"/>
      <c r="G31" s="245"/>
      <c r="H31" s="377"/>
      <c r="I31" s="488"/>
      <c r="J31" s="245"/>
    </row>
    <row r="32" spans="1:10" x14ac:dyDescent="0.2">
      <c r="A32" s="2"/>
      <c r="B32" s="11" t="s">
        <v>142</v>
      </c>
      <c r="C32" s="2"/>
      <c r="D32" s="2"/>
      <c r="E32" s="2"/>
      <c r="F32" s="2"/>
      <c r="G32" s="2"/>
      <c r="H32" s="2"/>
      <c r="I32" s="2"/>
      <c r="J32" s="2"/>
    </row>
    <row r="33" spans="1:10" ht="8.25" customHeight="1" x14ac:dyDescent="0.2"/>
    <row r="34" spans="1:10" ht="38.25" customHeight="1" x14ac:dyDescent="0.2">
      <c r="A34" s="464" t="s">
        <v>158</v>
      </c>
      <c r="B34" s="464"/>
      <c r="C34" s="464"/>
      <c r="D34" s="464"/>
      <c r="E34" s="464"/>
      <c r="F34" s="464"/>
      <c r="G34" s="464"/>
      <c r="H34" s="464"/>
      <c r="I34" s="464"/>
      <c r="J34" s="33"/>
    </row>
    <row r="35" spans="1:10" ht="8.25" customHeight="1" x14ac:dyDescent="0.2"/>
    <row r="36" spans="1:10" ht="51" customHeight="1" x14ac:dyDescent="0.2">
      <c r="A36" s="168" t="s">
        <v>160</v>
      </c>
      <c r="B36" s="168"/>
      <c r="C36" s="168"/>
      <c r="D36" s="168"/>
      <c r="E36" s="168"/>
      <c r="F36" s="168"/>
      <c r="G36" s="168"/>
      <c r="H36" s="168"/>
      <c r="I36" s="168"/>
      <c r="J36" s="168"/>
    </row>
    <row r="37" spans="1:10" ht="8.25" customHeight="1" x14ac:dyDescent="0.2">
      <c r="A37" s="18"/>
      <c r="B37" s="18"/>
      <c r="C37" s="18"/>
      <c r="D37" s="18"/>
      <c r="E37" s="18"/>
      <c r="F37" s="18"/>
      <c r="G37" s="18"/>
      <c r="H37" s="18"/>
      <c r="I37" s="18"/>
      <c r="J37" s="18"/>
    </row>
    <row r="38" spans="1:10" x14ac:dyDescent="0.2">
      <c r="A38" s="20" t="s">
        <v>165</v>
      </c>
    </row>
    <row r="39" spans="1:10" ht="25.5" customHeight="1" x14ac:dyDescent="0.2">
      <c r="A39" s="2" t="s">
        <v>161</v>
      </c>
      <c r="B39" s="2"/>
      <c r="C39" s="2"/>
      <c r="D39" s="2"/>
      <c r="E39" s="2"/>
      <c r="F39" s="491" t="s">
        <v>162</v>
      </c>
      <c r="G39" s="491"/>
      <c r="H39" s="491"/>
      <c r="I39" s="491"/>
      <c r="J39" s="491"/>
    </row>
    <row r="40" spans="1:10" x14ac:dyDescent="0.2">
      <c r="A40" s="377"/>
      <c r="B40" s="488"/>
      <c r="C40" s="488"/>
      <c r="D40" s="488"/>
      <c r="E40" s="245"/>
      <c r="F40" s="377"/>
      <c r="G40" s="488"/>
      <c r="H40" s="488"/>
      <c r="I40" s="488"/>
      <c r="J40" s="245"/>
    </row>
    <row r="41" spans="1:10" x14ac:dyDescent="0.2">
      <c r="A41" s="2" t="s">
        <v>163</v>
      </c>
      <c r="B41" s="2"/>
      <c r="C41" s="2"/>
      <c r="D41" s="2"/>
      <c r="E41" s="2"/>
      <c r="F41" s="2"/>
      <c r="G41" s="2"/>
      <c r="H41" s="2"/>
      <c r="I41" s="2"/>
      <c r="J41" s="2"/>
    </row>
    <row r="42" spans="1:10" x14ac:dyDescent="0.2">
      <c r="A42" s="377"/>
      <c r="B42" s="488"/>
      <c r="C42" s="488"/>
      <c r="D42" s="488"/>
      <c r="E42" s="245"/>
      <c r="F42" s="2"/>
      <c r="G42" s="2"/>
      <c r="H42" s="2"/>
      <c r="I42" s="2"/>
      <c r="J42" s="2"/>
    </row>
    <row r="43" spans="1:10" x14ac:dyDescent="0.2">
      <c r="A43" s="2" t="s">
        <v>164</v>
      </c>
      <c r="B43" s="2"/>
      <c r="C43" s="2"/>
      <c r="D43" s="2"/>
      <c r="E43" s="2"/>
      <c r="F43" s="2"/>
      <c r="G43" s="2"/>
      <c r="H43" s="2"/>
      <c r="I43" s="2"/>
      <c r="J43" s="2"/>
    </row>
    <row r="44" spans="1:10" ht="38.25" customHeight="1" x14ac:dyDescent="0.2">
      <c r="A44" s="377"/>
      <c r="B44" s="488"/>
      <c r="C44" s="488"/>
      <c r="D44" s="488"/>
      <c r="E44" s="488"/>
      <c r="F44" s="488"/>
      <c r="G44" s="488"/>
      <c r="H44" s="488"/>
      <c r="I44" s="488"/>
      <c r="J44" s="245"/>
    </row>
    <row r="45" spans="1:10" ht="6.75" customHeight="1" x14ac:dyDescent="0.2">
      <c r="A45" s="2"/>
      <c r="B45" s="2"/>
      <c r="C45" s="2"/>
      <c r="D45" s="2"/>
      <c r="E45" s="2"/>
      <c r="F45" s="2"/>
      <c r="G45" s="2"/>
      <c r="H45" s="2"/>
      <c r="I45" s="2"/>
      <c r="J45" s="2"/>
    </row>
    <row r="46" spans="1:10" x14ac:dyDescent="0.2">
      <c r="A46" s="20" t="s">
        <v>166</v>
      </c>
    </row>
    <row r="47" spans="1:10" ht="25.5" customHeight="1" x14ac:dyDescent="0.2">
      <c r="A47" s="2" t="s">
        <v>161</v>
      </c>
      <c r="B47" s="2"/>
      <c r="C47" s="2"/>
      <c r="D47" s="2"/>
      <c r="E47" s="2"/>
      <c r="F47" s="491" t="s">
        <v>162</v>
      </c>
      <c r="G47" s="491"/>
      <c r="H47" s="491"/>
      <c r="I47" s="491"/>
      <c r="J47" s="491"/>
    </row>
    <row r="48" spans="1:10" x14ac:dyDescent="0.2">
      <c r="A48" s="377"/>
      <c r="B48" s="488"/>
      <c r="C48" s="488"/>
      <c r="D48" s="488"/>
      <c r="E48" s="245"/>
      <c r="F48" s="377"/>
      <c r="G48" s="488"/>
      <c r="H48" s="488"/>
      <c r="I48" s="488"/>
      <c r="J48" s="245"/>
    </row>
    <row r="49" spans="1:10" x14ac:dyDescent="0.2">
      <c r="A49" s="2" t="s">
        <v>163</v>
      </c>
      <c r="B49" s="2"/>
      <c r="C49" s="2"/>
      <c r="D49" s="2"/>
      <c r="E49" s="2"/>
      <c r="F49" s="2"/>
      <c r="G49" s="2"/>
      <c r="H49" s="2"/>
      <c r="I49" s="2"/>
      <c r="J49" s="2"/>
    </row>
    <row r="50" spans="1:10" x14ac:dyDescent="0.2">
      <c r="A50" s="377"/>
      <c r="B50" s="488"/>
      <c r="C50" s="488"/>
      <c r="D50" s="488"/>
      <c r="E50" s="245"/>
      <c r="F50" s="2"/>
      <c r="G50" s="2"/>
      <c r="H50" s="2"/>
      <c r="I50" s="2"/>
      <c r="J50" s="2"/>
    </row>
    <row r="51" spans="1:10" x14ac:dyDescent="0.2">
      <c r="A51" s="2" t="s">
        <v>164</v>
      </c>
      <c r="B51" s="2"/>
      <c r="C51" s="2"/>
      <c r="D51" s="2"/>
      <c r="E51" s="2"/>
      <c r="F51" s="2"/>
      <c r="G51" s="2"/>
      <c r="H51" s="2"/>
      <c r="I51" s="2"/>
      <c r="J51" s="2"/>
    </row>
    <row r="52" spans="1:10" ht="38.25" customHeight="1" x14ac:dyDescent="0.2">
      <c r="A52" s="377"/>
      <c r="B52" s="488"/>
      <c r="C52" s="488"/>
      <c r="D52" s="488"/>
      <c r="E52" s="488"/>
      <c r="F52" s="488"/>
      <c r="G52" s="488"/>
      <c r="H52" s="488"/>
      <c r="I52" s="488"/>
      <c r="J52" s="245"/>
    </row>
    <row r="53" spans="1:10" ht="6.75" customHeight="1" x14ac:dyDescent="0.2">
      <c r="A53" s="2"/>
      <c r="B53" s="2"/>
      <c r="C53" s="2"/>
      <c r="D53" s="2"/>
      <c r="E53" s="2"/>
      <c r="F53" s="2"/>
      <c r="G53" s="2"/>
      <c r="H53" s="2"/>
      <c r="I53" s="2"/>
      <c r="J53" s="2"/>
    </row>
    <row r="54" spans="1:10" x14ac:dyDescent="0.2">
      <c r="A54" s="20" t="s">
        <v>167</v>
      </c>
    </row>
    <row r="55" spans="1:10" ht="25.5" customHeight="1" x14ac:dyDescent="0.2">
      <c r="A55" s="2" t="s">
        <v>161</v>
      </c>
      <c r="B55" s="2"/>
      <c r="C55" s="2"/>
      <c r="D55" s="2"/>
      <c r="E55" s="2"/>
      <c r="F55" s="491" t="s">
        <v>162</v>
      </c>
      <c r="G55" s="491"/>
      <c r="H55" s="491"/>
      <c r="I55" s="491"/>
      <c r="J55" s="491"/>
    </row>
    <row r="56" spans="1:10" x14ac:dyDescent="0.2">
      <c r="A56" s="377"/>
      <c r="B56" s="488"/>
      <c r="C56" s="488"/>
      <c r="D56" s="488"/>
      <c r="E56" s="245"/>
      <c r="F56" s="377"/>
      <c r="G56" s="488"/>
      <c r="H56" s="488"/>
      <c r="I56" s="488"/>
      <c r="J56" s="245"/>
    </row>
    <row r="57" spans="1:10" x14ac:dyDescent="0.2">
      <c r="A57" s="2" t="s">
        <v>163</v>
      </c>
      <c r="B57" s="2"/>
      <c r="C57" s="2"/>
      <c r="D57" s="2"/>
      <c r="E57" s="2"/>
      <c r="F57" s="2"/>
      <c r="G57" s="2"/>
      <c r="H57" s="2"/>
      <c r="I57" s="2"/>
      <c r="J57" s="2"/>
    </row>
    <row r="58" spans="1:10" x14ac:dyDescent="0.2">
      <c r="A58" s="377"/>
      <c r="B58" s="488"/>
      <c r="C58" s="488"/>
      <c r="D58" s="488"/>
      <c r="E58" s="245"/>
      <c r="F58" s="2"/>
      <c r="G58" s="2"/>
      <c r="H58" s="2"/>
      <c r="I58" s="2"/>
      <c r="J58" s="2"/>
    </row>
    <row r="59" spans="1:10" x14ac:dyDescent="0.2">
      <c r="A59" s="2" t="s">
        <v>164</v>
      </c>
      <c r="B59" s="2"/>
      <c r="C59" s="2"/>
      <c r="D59" s="2"/>
      <c r="E59" s="2"/>
      <c r="F59" s="2"/>
      <c r="G59" s="2"/>
      <c r="H59" s="2"/>
      <c r="I59" s="2"/>
      <c r="J59" s="2"/>
    </row>
    <row r="60" spans="1:10" ht="38.25" customHeight="1" x14ac:dyDescent="0.2">
      <c r="A60" s="377"/>
      <c r="B60" s="488"/>
      <c r="C60" s="488"/>
      <c r="D60" s="488"/>
      <c r="E60" s="488"/>
      <c r="F60" s="488"/>
      <c r="G60" s="488"/>
      <c r="H60" s="488"/>
      <c r="I60" s="488"/>
      <c r="J60" s="245"/>
    </row>
    <row r="61" spans="1:10" ht="6.75" customHeight="1" x14ac:dyDescent="0.2">
      <c r="A61" s="2"/>
      <c r="B61" s="2"/>
      <c r="C61" s="2"/>
      <c r="D61" s="2"/>
      <c r="E61" s="2"/>
      <c r="F61" s="2"/>
      <c r="G61" s="2"/>
      <c r="H61" s="2"/>
      <c r="I61" s="2"/>
      <c r="J61" s="2"/>
    </row>
    <row r="62" spans="1:10" x14ac:dyDescent="0.2">
      <c r="B62" s="21" t="s">
        <v>142</v>
      </c>
    </row>
    <row r="63" spans="1:10" ht="8.25" customHeight="1" x14ac:dyDescent="0.2"/>
    <row r="64" spans="1:10" ht="38.25" customHeight="1" x14ac:dyDescent="0.2">
      <c r="A64" s="464" t="s">
        <v>168</v>
      </c>
      <c r="B64" s="464"/>
      <c r="C64" s="464"/>
      <c r="D64" s="464"/>
      <c r="E64" s="464"/>
      <c r="F64" s="464"/>
      <c r="G64" s="464"/>
      <c r="H64" s="464"/>
      <c r="I64" s="464"/>
      <c r="J64" s="464"/>
    </row>
    <row r="67" spans="1:10" x14ac:dyDescent="0.2">
      <c r="A67" s="477"/>
      <c r="B67" s="478"/>
      <c r="C67" s="478"/>
      <c r="D67" s="478"/>
      <c r="E67" s="478"/>
      <c r="G67" s="492"/>
      <c r="H67" s="478"/>
      <c r="I67" s="478"/>
      <c r="J67" s="478"/>
    </row>
    <row r="68" spans="1:10" x14ac:dyDescent="0.2">
      <c r="A68" t="s">
        <v>152</v>
      </c>
      <c r="G68" t="s">
        <v>150</v>
      </c>
    </row>
    <row r="69" spans="1:10" ht="7.5" customHeight="1" x14ac:dyDescent="0.2"/>
    <row r="70" spans="1:10" ht="65.25" customHeight="1" x14ac:dyDescent="0.2">
      <c r="A70" s="470" t="s">
        <v>259</v>
      </c>
      <c r="B70" s="470"/>
      <c r="C70" s="470"/>
      <c r="D70" s="470"/>
      <c r="E70" s="470"/>
      <c r="F70" s="470"/>
      <c r="G70" s="470"/>
      <c r="H70" s="470"/>
      <c r="I70" s="470"/>
      <c r="J70" s="470"/>
    </row>
    <row r="71" spans="1:10" x14ac:dyDescent="0.2">
      <c r="A71" s="470"/>
      <c r="B71" s="470"/>
      <c r="C71" s="470"/>
      <c r="D71" s="470"/>
      <c r="E71" s="470"/>
      <c r="F71" s="470"/>
      <c r="G71" s="470"/>
      <c r="H71" s="470"/>
      <c r="I71" s="470"/>
      <c r="J71" s="470"/>
    </row>
    <row r="72" spans="1:10" ht="9" customHeight="1" x14ac:dyDescent="0.2"/>
  </sheetData>
  <sheetProtection algorithmName="SHA-512" hashValue="mcD97sbv5ErQo1Cfmncd8MY3o9EjnmIFh6hhPfbdgMsXidmC6b8Vm/JK6z2wgap1FfwbFYqxvI27rwXgISDhwA==" saltValue="QZUphedYhPDpmPdLD8Aj0g==" spinCount="100000" sheet="1" objects="1"/>
  <mergeCells count="50">
    <mergeCell ref="A70:J71"/>
    <mergeCell ref="A50:E50"/>
    <mergeCell ref="A52:J52"/>
    <mergeCell ref="F55:J55"/>
    <mergeCell ref="A56:E56"/>
    <mergeCell ref="F56:J56"/>
    <mergeCell ref="A67:E67"/>
    <mergeCell ref="G67:J67"/>
    <mergeCell ref="A58:E58"/>
    <mergeCell ref="A60:J60"/>
    <mergeCell ref="A64:J64"/>
    <mergeCell ref="A30:D30"/>
    <mergeCell ref="E30:G30"/>
    <mergeCell ref="H30:J30"/>
    <mergeCell ref="A48:E48"/>
    <mergeCell ref="F48:J48"/>
    <mergeCell ref="A31:D31"/>
    <mergeCell ref="E31:G31"/>
    <mergeCell ref="H31:J31"/>
    <mergeCell ref="A34:I34"/>
    <mergeCell ref="A36:J36"/>
    <mergeCell ref="F39:J39"/>
    <mergeCell ref="A40:E40"/>
    <mergeCell ref="F40:J40"/>
    <mergeCell ref="A42:E42"/>
    <mergeCell ref="A44:J44"/>
    <mergeCell ref="F47:J47"/>
    <mergeCell ref="A27:D27"/>
    <mergeCell ref="E27:G27"/>
    <mergeCell ref="H27:J27"/>
    <mergeCell ref="A6:J6"/>
    <mergeCell ref="A8:C8"/>
    <mergeCell ref="A10:J10"/>
    <mergeCell ref="A11:J11"/>
    <mergeCell ref="A24:J24"/>
    <mergeCell ref="A28:D28"/>
    <mergeCell ref="E28:G28"/>
    <mergeCell ref="H28:J28"/>
    <mergeCell ref="A29:D29"/>
    <mergeCell ref="E29:G29"/>
    <mergeCell ref="H29:J29"/>
    <mergeCell ref="H1:J4"/>
    <mergeCell ref="A13:J13"/>
    <mergeCell ref="B17:J17"/>
    <mergeCell ref="A20:J20"/>
    <mergeCell ref="A22:C22"/>
    <mergeCell ref="D22:J22"/>
    <mergeCell ref="A1:G1"/>
    <mergeCell ref="A2:G2"/>
    <mergeCell ref="A3:G3"/>
  </mergeCells>
  <phoneticPr fontId="2" type="noConversion"/>
  <dataValidations count="1">
    <dataValidation type="list" allowBlank="1" showInputMessage="1" showErrorMessage="1" sqref="J34" xr:uid="{00000000-0002-0000-0300-000000000000}">
      <formula1>DisclQuestion</formula1>
    </dataValidation>
  </dataValidations>
  <pageMargins left="0.5" right="0.5" top="0.75" bottom="0.5" header="0.5" footer="0.2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2:M127"/>
  <sheetViews>
    <sheetView topLeftCell="F1" workbookViewId="0">
      <selection activeCell="M11" sqref="M11"/>
    </sheetView>
  </sheetViews>
  <sheetFormatPr defaultRowHeight="12.75" x14ac:dyDescent="0.2"/>
  <cols>
    <col min="1" max="2" width="14.5703125" hidden="1" customWidth="1"/>
    <col min="3" max="3" width="28.140625" hidden="1" customWidth="1"/>
    <col min="4" max="4" width="9.140625" hidden="1" customWidth="1"/>
    <col min="5" max="5" width="15.5703125" hidden="1" customWidth="1"/>
    <col min="6" max="6" width="9.140625" customWidth="1"/>
  </cols>
  <sheetData>
    <row r="2" spans="1:13" x14ac:dyDescent="0.2">
      <c r="G2" s="31"/>
      <c r="H2" s="31"/>
      <c r="I2" s="31"/>
      <c r="J2" s="31"/>
      <c r="K2" s="31"/>
      <c r="L2" s="31"/>
      <c r="M2" s="31"/>
    </row>
    <row r="3" spans="1:13" x14ac:dyDescent="0.2">
      <c r="A3" s="1" t="s">
        <v>145</v>
      </c>
      <c r="C3" s="1" t="s">
        <v>8</v>
      </c>
      <c r="G3" s="31"/>
      <c r="H3" s="31"/>
      <c r="I3" s="31"/>
      <c r="J3" s="31"/>
      <c r="K3" s="31"/>
      <c r="L3" s="31"/>
      <c r="M3" s="31"/>
    </row>
    <row r="4" spans="1:13" x14ac:dyDescent="0.2">
      <c r="A4" t="s">
        <v>6</v>
      </c>
      <c r="C4" t="s">
        <v>193</v>
      </c>
      <c r="E4" s="34" t="s">
        <v>191</v>
      </c>
      <c r="G4" s="50"/>
      <c r="H4" s="31"/>
      <c r="I4" s="31"/>
      <c r="J4" s="31"/>
      <c r="K4" s="31"/>
      <c r="L4" s="31"/>
      <c r="M4" s="86"/>
    </row>
    <row r="5" spans="1:13" x14ac:dyDescent="0.2">
      <c r="A5" t="s">
        <v>7</v>
      </c>
      <c r="C5" t="s">
        <v>11</v>
      </c>
      <c r="E5" t="s">
        <v>6</v>
      </c>
      <c r="G5" s="31"/>
      <c r="H5" s="31"/>
      <c r="I5" s="31"/>
      <c r="J5" s="31"/>
      <c r="K5" s="31"/>
      <c r="L5" s="31"/>
      <c r="M5" s="31"/>
    </row>
    <row r="6" spans="1:13" x14ac:dyDescent="0.2">
      <c r="C6" t="s">
        <v>10</v>
      </c>
      <c r="E6" t="s">
        <v>7</v>
      </c>
      <c r="G6" s="50"/>
      <c r="H6" s="31"/>
      <c r="I6" s="31"/>
      <c r="J6" s="31"/>
      <c r="K6" s="31"/>
      <c r="L6" s="31"/>
      <c r="M6" s="87"/>
    </row>
    <row r="7" spans="1:13" x14ac:dyDescent="0.2">
      <c r="A7" s="1" t="s">
        <v>2</v>
      </c>
      <c r="B7" s="37"/>
      <c r="C7" t="s">
        <v>9</v>
      </c>
      <c r="G7" s="31"/>
      <c r="H7" s="31"/>
      <c r="I7" s="31"/>
      <c r="J7" s="31"/>
      <c r="K7" s="31"/>
      <c r="L7" s="31"/>
      <c r="M7" s="31"/>
    </row>
    <row r="8" spans="1:13" x14ac:dyDescent="0.2">
      <c r="A8" t="s">
        <v>13</v>
      </c>
      <c r="C8" t="s">
        <v>194</v>
      </c>
      <c r="G8" s="50"/>
      <c r="H8" s="31"/>
      <c r="I8" s="31"/>
      <c r="J8" s="31"/>
      <c r="K8" s="31"/>
      <c r="L8" s="31"/>
      <c r="M8" s="31"/>
    </row>
    <row r="9" spans="1:13" x14ac:dyDescent="0.2">
      <c r="A9" t="s">
        <v>14</v>
      </c>
      <c r="C9" t="s">
        <v>192</v>
      </c>
      <c r="G9" s="50"/>
      <c r="H9" s="31"/>
      <c r="I9" s="31"/>
      <c r="J9" s="31"/>
      <c r="K9" s="31"/>
      <c r="L9" s="31"/>
      <c r="M9" s="31"/>
    </row>
    <row r="10" spans="1:13" x14ac:dyDescent="0.2">
      <c r="A10" t="s">
        <v>15</v>
      </c>
      <c r="E10" s="34" t="s">
        <v>186</v>
      </c>
      <c r="G10" s="31"/>
      <c r="H10" s="31"/>
      <c r="I10" s="31"/>
      <c r="J10" s="31"/>
      <c r="K10" s="31"/>
      <c r="L10" s="31"/>
      <c r="M10" s="31"/>
    </row>
    <row r="11" spans="1:13" x14ac:dyDescent="0.2">
      <c r="A11" t="s">
        <v>16</v>
      </c>
      <c r="E11" t="s">
        <v>6</v>
      </c>
      <c r="G11" s="50"/>
      <c r="H11" s="31"/>
      <c r="I11" s="31"/>
      <c r="J11" s="31"/>
      <c r="K11" s="31"/>
      <c r="L11" s="31"/>
      <c r="M11" s="31"/>
    </row>
    <row r="12" spans="1:13" x14ac:dyDescent="0.2">
      <c r="A12" t="s">
        <v>17</v>
      </c>
      <c r="C12" s="1" t="s">
        <v>136</v>
      </c>
      <c r="E12" t="s">
        <v>7</v>
      </c>
      <c r="G12" s="31"/>
      <c r="H12" s="31"/>
      <c r="I12" s="31"/>
      <c r="J12" s="31"/>
      <c r="K12" s="31"/>
      <c r="L12" s="31"/>
      <c r="M12" s="31"/>
    </row>
    <row r="13" spans="1:13" x14ac:dyDescent="0.2">
      <c r="A13" t="s">
        <v>18</v>
      </c>
      <c r="C13" t="s">
        <v>172</v>
      </c>
      <c r="G13" s="50"/>
      <c r="H13" s="31"/>
      <c r="I13" s="31"/>
      <c r="J13" s="31"/>
      <c r="K13" s="31"/>
      <c r="L13" s="31"/>
      <c r="M13" s="88"/>
    </row>
    <row r="14" spans="1:13" x14ac:dyDescent="0.2">
      <c r="A14" t="s">
        <v>19</v>
      </c>
      <c r="C14" t="s">
        <v>137</v>
      </c>
    </row>
    <row r="15" spans="1:13" x14ac:dyDescent="0.2">
      <c r="A15" t="s">
        <v>20</v>
      </c>
      <c r="C15" t="s">
        <v>173</v>
      </c>
      <c r="E15" s="34" t="s">
        <v>188</v>
      </c>
    </row>
    <row r="16" spans="1:13" x14ac:dyDescent="0.2">
      <c r="A16" t="s">
        <v>23</v>
      </c>
      <c r="C16" t="s">
        <v>174</v>
      </c>
      <c r="E16" t="s">
        <v>6</v>
      </c>
    </row>
    <row r="17" spans="1:5" x14ac:dyDescent="0.2">
      <c r="A17" t="s">
        <v>24</v>
      </c>
      <c r="C17" t="s">
        <v>195</v>
      </c>
      <c r="E17" t="s">
        <v>7</v>
      </c>
    </row>
    <row r="18" spans="1:5" x14ac:dyDescent="0.2">
      <c r="A18" t="s">
        <v>25</v>
      </c>
      <c r="C18" t="s">
        <v>148</v>
      </c>
    </row>
    <row r="19" spans="1:5" x14ac:dyDescent="0.2">
      <c r="A19" t="s">
        <v>26</v>
      </c>
    </row>
    <row r="20" spans="1:5" x14ac:dyDescent="0.2">
      <c r="A20" t="s">
        <v>27</v>
      </c>
      <c r="E20" s="34" t="s">
        <v>189</v>
      </c>
    </row>
    <row r="21" spans="1:5" x14ac:dyDescent="0.2">
      <c r="A21" t="s">
        <v>28</v>
      </c>
      <c r="C21" s="1" t="s">
        <v>177</v>
      </c>
      <c r="E21" t="s">
        <v>6</v>
      </c>
    </row>
    <row r="22" spans="1:5" x14ac:dyDescent="0.2">
      <c r="A22" t="s">
        <v>29</v>
      </c>
      <c r="C22" t="s">
        <v>6</v>
      </c>
      <c r="E22" t="s">
        <v>7</v>
      </c>
    </row>
    <row r="23" spans="1:5" x14ac:dyDescent="0.2">
      <c r="A23" t="s">
        <v>30</v>
      </c>
      <c r="C23" t="s">
        <v>7</v>
      </c>
    </row>
    <row r="24" spans="1:5" x14ac:dyDescent="0.2">
      <c r="A24" t="s">
        <v>31</v>
      </c>
      <c r="E24" s="19"/>
    </row>
    <row r="25" spans="1:5" x14ac:dyDescent="0.2">
      <c r="A25" t="s">
        <v>32</v>
      </c>
    </row>
    <row r="26" spans="1:5" x14ac:dyDescent="0.2">
      <c r="A26" t="s">
        <v>33</v>
      </c>
      <c r="C26" s="1" t="s">
        <v>139</v>
      </c>
      <c r="E26" s="1" t="s">
        <v>159</v>
      </c>
    </row>
    <row r="27" spans="1:5" x14ac:dyDescent="0.2">
      <c r="A27" t="s">
        <v>34</v>
      </c>
      <c r="C27" t="s">
        <v>6</v>
      </c>
      <c r="E27" s="31" t="s">
        <v>6</v>
      </c>
    </row>
    <row r="28" spans="1:5" x14ac:dyDescent="0.2">
      <c r="A28" t="s">
        <v>35</v>
      </c>
      <c r="C28" t="s">
        <v>7</v>
      </c>
      <c r="E28" s="31" t="s">
        <v>7</v>
      </c>
    </row>
    <row r="29" spans="1:5" x14ac:dyDescent="0.2">
      <c r="A29" t="s">
        <v>36</v>
      </c>
    </row>
    <row r="30" spans="1:5" x14ac:dyDescent="0.2">
      <c r="A30" t="s">
        <v>37</v>
      </c>
    </row>
    <row r="31" spans="1:5" x14ac:dyDescent="0.2">
      <c r="A31" t="s">
        <v>38</v>
      </c>
      <c r="C31" s="34" t="s">
        <v>171</v>
      </c>
      <c r="E31" s="34" t="s">
        <v>293</v>
      </c>
    </row>
    <row r="32" spans="1:5" x14ac:dyDescent="0.2">
      <c r="A32" t="s">
        <v>21</v>
      </c>
      <c r="C32" t="s">
        <v>6</v>
      </c>
      <c r="E32" s="50" t="s">
        <v>295</v>
      </c>
    </row>
    <row r="33" spans="1:8" x14ac:dyDescent="0.2">
      <c r="A33" t="s">
        <v>22</v>
      </c>
      <c r="C33" t="s">
        <v>7</v>
      </c>
      <c r="E33" s="50" t="s">
        <v>297</v>
      </c>
    </row>
    <row r="34" spans="1:8" x14ac:dyDescent="0.2">
      <c r="A34" t="s">
        <v>39</v>
      </c>
      <c r="E34" s="50" t="s">
        <v>296</v>
      </c>
    </row>
    <row r="35" spans="1:8" x14ac:dyDescent="0.2">
      <c r="A35" t="s">
        <v>40</v>
      </c>
      <c r="E35" s="50" t="s">
        <v>298</v>
      </c>
    </row>
    <row r="36" spans="1:8" x14ac:dyDescent="0.2">
      <c r="A36" t="s">
        <v>41</v>
      </c>
      <c r="C36" s="1" t="s">
        <v>144</v>
      </c>
      <c r="E36" s="50" t="s">
        <v>300</v>
      </c>
    </row>
    <row r="37" spans="1:8" x14ac:dyDescent="0.2">
      <c r="A37" t="s">
        <v>42</v>
      </c>
      <c r="C37" t="s">
        <v>6</v>
      </c>
      <c r="E37" s="50" t="s">
        <v>299</v>
      </c>
      <c r="F37" s="19"/>
      <c r="G37" s="19"/>
      <c r="H37" s="19"/>
    </row>
    <row r="38" spans="1:8" x14ac:dyDescent="0.2">
      <c r="A38" t="s">
        <v>43</v>
      </c>
      <c r="C38" t="s">
        <v>7</v>
      </c>
    </row>
    <row r="39" spans="1:8" x14ac:dyDescent="0.2">
      <c r="A39" t="s">
        <v>44</v>
      </c>
    </row>
    <row r="40" spans="1:8" x14ac:dyDescent="0.2">
      <c r="A40" t="s">
        <v>45</v>
      </c>
    </row>
    <row r="41" spans="1:8" x14ac:dyDescent="0.2">
      <c r="A41" t="s">
        <v>46</v>
      </c>
      <c r="C41" s="34" t="s">
        <v>176</v>
      </c>
      <c r="E41" s="1" t="s">
        <v>333</v>
      </c>
    </row>
    <row r="42" spans="1:8" x14ac:dyDescent="0.2">
      <c r="A42" t="s">
        <v>47</v>
      </c>
      <c r="C42" t="s">
        <v>6</v>
      </c>
      <c r="E42" t="s">
        <v>6</v>
      </c>
    </row>
    <row r="43" spans="1:8" x14ac:dyDescent="0.2">
      <c r="A43" t="s">
        <v>48</v>
      </c>
      <c r="C43" t="s">
        <v>7</v>
      </c>
      <c r="E43" t="s">
        <v>7</v>
      </c>
    </row>
    <row r="44" spans="1:8" x14ac:dyDescent="0.2">
      <c r="A44" t="s">
        <v>49</v>
      </c>
    </row>
    <row r="45" spans="1:8" x14ac:dyDescent="0.2">
      <c r="A45" t="s">
        <v>50</v>
      </c>
    </row>
    <row r="46" spans="1:8" x14ac:dyDescent="0.2">
      <c r="A46" t="s">
        <v>51</v>
      </c>
      <c r="C46" s="34" t="s">
        <v>178</v>
      </c>
      <c r="E46" s="34" t="s">
        <v>371</v>
      </c>
    </row>
    <row r="47" spans="1:8" x14ac:dyDescent="0.2">
      <c r="A47" t="s">
        <v>52</v>
      </c>
      <c r="C47" s="40" t="s">
        <v>6</v>
      </c>
      <c r="E47" s="50" t="s">
        <v>6</v>
      </c>
    </row>
    <row r="48" spans="1:8" x14ac:dyDescent="0.2">
      <c r="A48" t="s">
        <v>53</v>
      </c>
      <c r="C48" s="40" t="s">
        <v>7</v>
      </c>
      <c r="E48" s="50" t="s">
        <v>7</v>
      </c>
    </row>
    <row r="49" spans="1:7" x14ac:dyDescent="0.2">
      <c r="A49" t="s">
        <v>54</v>
      </c>
    </row>
    <row r="50" spans="1:7" x14ac:dyDescent="0.2">
      <c r="A50" t="s">
        <v>55</v>
      </c>
      <c r="E50" s="34" t="s">
        <v>370</v>
      </c>
      <c r="G50" s="30"/>
    </row>
    <row r="51" spans="1:7" x14ac:dyDescent="0.2">
      <c r="A51" t="s">
        <v>56</v>
      </c>
      <c r="C51" s="34" t="s">
        <v>179</v>
      </c>
      <c r="E51" s="50" t="s">
        <v>6</v>
      </c>
    </row>
    <row r="52" spans="1:7" x14ac:dyDescent="0.2">
      <c r="A52" t="s">
        <v>57</v>
      </c>
      <c r="C52" s="40" t="s">
        <v>6</v>
      </c>
      <c r="E52" s="50" t="s">
        <v>7</v>
      </c>
    </row>
    <row r="53" spans="1:7" x14ac:dyDescent="0.2">
      <c r="A53" t="s">
        <v>58</v>
      </c>
      <c r="C53" s="40" t="s">
        <v>7</v>
      </c>
    </row>
    <row r="54" spans="1:7" x14ac:dyDescent="0.2">
      <c r="A54" t="s">
        <v>59</v>
      </c>
    </row>
    <row r="55" spans="1:7" x14ac:dyDescent="0.2">
      <c r="A55" t="s">
        <v>60</v>
      </c>
    </row>
    <row r="56" spans="1:7" x14ac:dyDescent="0.2">
      <c r="A56" t="s">
        <v>61</v>
      </c>
      <c r="C56" s="34" t="s">
        <v>180</v>
      </c>
    </row>
    <row r="57" spans="1:7" x14ac:dyDescent="0.2">
      <c r="A57" t="s">
        <v>62</v>
      </c>
      <c r="C57" s="40" t="s">
        <v>6</v>
      </c>
    </row>
    <row r="58" spans="1:7" x14ac:dyDescent="0.2">
      <c r="A58" t="s">
        <v>63</v>
      </c>
      <c r="C58" s="40" t="s">
        <v>7</v>
      </c>
    </row>
    <row r="59" spans="1:7" x14ac:dyDescent="0.2">
      <c r="A59" t="s">
        <v>64</v>
      </c>
    </row>
    <row r="60" spans="1:7" x14ac:dyDescent="0.2">
      <c r="A60" t="s">
        <v>65</v>
      </c>
      <c r="C60" s="34" t="s">
        <v>209</v>
      </c>
    </row>
    <row r="61" spans="1:7" x14ac:dyDescent="0.2">
      <c r="A61" t="s">
        <v>66</v>
      </c>
      <c r="C61" s="50" t="s">
        <v>6</v>
      </c>
    </row>
    <row r="62" spans="1:7" x14ac:dyDescent="0.2">
      <c r="A62" t="s">
        <v>67</v>
      </c>
      <c r="C62" s="50" t="s">
        <v>7</v>
      </c>
    </row>
    <row r="63" spans="1:7" x14ac:dyDescent="0.2">
      <c r="A63" t="s">
        <v>68</v>
      </c>
    </row>
    <row r="64" spans="1:7" x14ac:dyDescent="0.2">
      <c r="A64" t="s">
        <v>69</v>
      </c>
      <c r="C64" s="34" t="s">
        <v>306</v>
      </c>
    </row>
    <row r="65" spans="1:3" x14ac:dyDescent="0.2">
      <c r="A65" t="s">
        <v>70</v>
      </c>
      <c r="C65" s="50" t="s">
        <v>307</v>
      </c>
    </row>
    <row r="66" spans="1:3" x14ac:dyDescent="0.2">
      <c r="A66" t="s">
        <v>71</v>
      </c>
      <c r="C66" s="50" t="s">
        <v>308</v>
      </c>
    </row>
    <row r="67" spans="1:3" x14ac:dyDescent="0.2">
      <c r="A67" t="s">
        <v>72</v>
      </c>
      <c r="C67" s="50" t="s">
        <v>11</v>
      </c>
    </row>
    <row r="68" spans="1:3" x14ac:dyDescent="0.2">
      <c r="A68" t="s">
        <v>73</v>
      </c>
      <c r="C68" s="50" t="s">
        <v>192</v>
      </c>
    </row>
    <row r="69" spans="1:3" x14ac:dyDescent="0.2">
      <c r="A69" t="s">
        <v>74</v>
      </c>
      <c r="C69" s="50" t="s">
        <v>9</v>
      </c>
    </row>
    <row r="70" spans="1:3" x14ac:dyDescent="0.2">
      <c r="A70" t="s">
        <v>75</v>
      </c>
      <c r="C70" s="50" t="s">
        <v>10</v>
      </c>
    </row>
    <row r="71" spans="1:3" x14ac:dyDescent="0.2">
      <c r="A71" t="s">
        <v>76</v>
      </c>
      <c r="C71" s="50" t="s">
        <v>309</v>
      </c>
    </row>
    <row r="72" spans="1:3" x14ac:dyDescent="0.2">
      <c r="A72" t="s">
        <v>77</v>
      </c>
      <c r="C72" s="50" t="s">
        <v>310</v>
      </c>
    </row>
    <row r="73" spans="1:3" x14ac:dyDescent="0.2">
      <c r="A73" t="s">
        <v>78</v>
      </c>
    </row>
    <row r="74" spans="1:3" x14ac:dyDescent="0.2">
      <c r="A74" t="s">
        <v>79</v>
      </c>
    </row>
    <row r="75" spans="1:3" x14ac:dyDescent="0.2">
      <c r="A75" t="s">
        <v>80</v>
      </c>
    </row>
    <row r="76" spans="1:3" x14ac:dyDescent="0.2">
      <c r="A76" t="s">
        <v>81</v>
      </c>
    </row>
    <row r="77" spans="1:3" x14ac:dyDescent="0.2">
      <c r="A77" t="s">
        <v>82</v>
      </c>
    </row>
    <row r="78" spans="1:3" x14ac:dyDescent="0.2">
      <c r="A78" t="s">
        <v>83</v>
      </c>
    </row>
    <row r="79" spans="1:3" x14ac:dyDescent="0.2">
      <c r="A79" t="s">
        <v>84</v>
      </c>
    </row>
    <row r="80" spans="1:3" x14ac:dyDescent="0.2">
      <c r="A80" t="s">
        <v>85</v>
      </c>
    </row>
    <row r="81" spans="1:1" x14ac:dyDescent="0.2">
      <c r="A81" t="s">
        <v>86</v>
      </c>
    </row>
    <row r="82" spans="1:1" x14ac:dyDescent="0.2">
      <c r="A82" t="s">
        <v>87</v>
      </c>
    </row>
    <row r="83" spans="1:1" x14ac:dyDescent="0.2">
      <c r="A83" t="s">
        <v>88</v>
      </c>
    </row>
    <row r="84" spans="1:1" x14ac:dyDescent="0.2">
      <c r="A84" t="s">
        <v>89</v>
      </c>
    </row>
    <row r="85" spans="1:1" x14ac:dyDescent="0.2">
      <c r="A85" t="s">
        <v>90</v>
      </c>
    </row>
    <row r="86" spans="1:1" x14ac:dyDescent="0.2">
      <c r="A86" t="s">
        <v>91</v>
      </c>
    </row>
    <row r="87" spans="1:1" x14ac:dyDescent="0.2">
      <c r="A87" t="s">
        <v>92</v>
      </c>
    </row>
    <row r="88" spans="1:1" x14ac:dyDescent="0.2">
      <c r="A88" t="s">
        <v>93</v>
      </c>
    </row>
    <row r="89" spans="1:1" x14ac:dyDescent="0.2">
      <c r="A89" t="s">
        <v>94</v>
      </c>
    </row>
    <row r="90" spans="1:1" x14ac:dyDescent="0.2">
      <c r="A90" t="s">
        <v>95</v>
      </c>
    </row>
    <row r="91" spans="1:1" x14ac:dyDescent="0.2">
      <c r="A91" t="s">
        <v>96</v>
      </c>
    </row>
    <row r="92" spans="1:1" x14ac:dyDescent="0.2">
      <c r="A92" t="s">
        <v>97</v>
      </c>
    </row>
    <row r="93" spans="1:1" x14ac:dyDescent="0.2">
      <c r="A93" t="s">
        <v>98</v>
      </c>
    </row>
    <row r="94" spans="1:1" x14ac:dyDescent="0.2">
      <c r="A94" t="s">
        <v>99</v>
      </c>
    </row>
    <row r="95" spans="1:1" x14ac:dyDescent="0.2">
      <c r="A95" t="s">
        <v>100</v>
      </c>
    </row>
    <row r="96" spans="1:1" x14ac:dyDescent="0.2">
      <c r="A96" t="s">
        <v>101</v>
      </c>
    </row>
    <row r="97" spans="1:1" x14ac:dyDescent="0.2">
      <c r="A97" t="s">
        <v>102</v>
      </c>
    </row>
    <row r="98" spans="1:1" x14ac:dyDescent="0.2">
      <c r="A98" t="s">
        <v>103</v>
      </c>
    </row>
    <row r="99" spans="1:1" x14ac:dyDescent="0.2">
      <c r="A99" t="s">
        <v>104</v>
      </c>
    </row>
    <row r="100" spans="1:1" x14ac:dyDescent="0.2">
      <c r="A100" t="s">
        <v>105</v>
      </c>
    </row>
    <row r="101" spans="1:1" x14ac:dyDescent="0.2">
      <c r="A101" t="s">
        <v>106</v>
      </c>
    </row>
    <row r="102" spans="1:1" x14ac:dyDescent="0.2">
      <c r="A102" t="s">
        <v>107</v>
      </c>
    </row>
    <row r="103" spans="1:1" x14ac:dyDescent="0.2">
      <c r="A103" t="s">
        <v>108</v>
      </c>
    </row>
    <row r="104" spans="1:1" x14ac:dyDescent="0.2">
      <c r="A104" t="s">
        <v>109</v>
      </c>
    </row>
    <row r="105" spans="1:1" x14ac:dyDescent="0.2">
      <c r="A105" t="s">
        <v>110</v>
      </c>
    </row>
    <row r="106" spans="1:1" x14ac:dyDescent="0.2">
      <c r="A106" t="s">
        <v>111</v>
      </c>
    </row>
    <row r="107" spans="1:1" x14ac:dyDescent="0.2">
      <c r="A107" t="s">
        <v>112</v>
      </c>
    </row>
    <row r="108" spans="1:1" x14ac:dyDescent="0.2">
      <c r="A108" t="s">
        <v>113</v>
      </c>
    </row>
    <row r="109" spans="1:1" x14ac:dyDescent="0.2">
      <c r="A109" t="s">
        <v>114</v>
      </c>
    </row>
    <row r="110" spans="1:1" x14ac:dyDescent="0.2">
      <c r="A110" t="s">
        <v>115</v>
      </c>
    </row>
    <row r="111" spans="1:1" x14ac:dyDescent="0.2">
      <c r="A111" t="s">
        <v>116</v>
      </c>
    </row>
    <row r="112" spans="1:1" x14ac:dyDescent="0.2">
      <c r="A112" t="s">
        <v>117</v>
      </c>
    </row>
    <row r="113" spans="1:1" x14ac:dyDescent="0.2">
      <c r="A113" t="s">
        <v>118</v>
      </c>
    </row>
    <row r="114" spans="1:1" x14ac:dyDescent="0.2">
      <c r="A114" t="s">
        <v>119</v>
      </c>
    </row>
    <row r="115" spans="1:1" x14ac:dyDescent="0.2">
      <c r="A115" t="s">
        <v>120</v>
      </c>
    </row>
    <row r="116" spans="1:1" x14ac:dyDescent="0.2">
      <c r="A116" t="s">
        <v>121</v>
      </c>
    </row>
    <row r="117" spans="1:1" x14ac:dyDescent="0.2">
      <c r="A117" t="s">
        <v>122</v>
      </c>
    </row>
    <row r="118" spans="1:1" x14ac:dyDescent="0.2">
      <c r="A118" t="s">
        <v>123</v>
      </c>
    </row>
    <row r="119" spans="1:1" x14ac:dyDescent="0.2">
      <c r="A119" t="s">
        <v>124</v>
      </c>
    </row>
    <row r="120" spans="1:1" x14ac:dyDescent="0.2">
      <c r="A120" t="s">
        <v>125</v>
      </c>
    </row>
    <row r="121" spans="1:1" x14ac:dyDescent="0.2">
      <c r="A121" t="s">
        <v>126</v>
      </c>
    </row>
    <row r="122" spans="1:1" x14ac:dyDescent="0.2">
      <c r="A122" t="s">
        <v>127</v>
      </c>
    </row>
    <row r="123" spans="1:1" x14ac:dyDescent="0.2">
      <c r="A123" t="s">
        <v>128</v>
      </c>
    </row>
    <row r="124" spans="1:1" x14ac:dyDescent="0.2">
      <c r="A124" t="s">
        <v>129</v>
      </c>
    </row>
    <row r="125" spans="1:1" x14ac:dyDescent="0.2">
      <c r="A125" t="s">
        <v>130</v>
      </c>
    </row>
    <row r="126" spans="1:1" x14ac:dyDescent="0.2">
      <c r="A126" t="s">
        <v>131</v>
      </c>
    </row>
    <row r="127" spans="1:1" x14ac:dyDescent="0.2">
      <c r="A127" t="s">
        <v>132</v>
      </c>
    </row>
  </sheetData>
  <sheetProtection algorithmName="SHA-512" hashValue="qvn6syglX1FBeCleeWcZrfcLqa0CPohGMOO1lMAP5Q+uHDT21TJp9VJiMJJpsUBPoJfgLcFapF3ec//oNv/cSA==" saltValue="xEmXdNW0kifAPEGykhs6VQ==" spinCount="100000" sheet="1" selectLockedCells="1" selectUnlockedCells="1"/>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Instructions</vt:lpstr>
      <vt:lpstr>KSBTC</vt:lpstr>
      <vt:lpstr>Certification</vt:lpstr>
      <vt:lpstr>Disclosure</vt:lpstr>
      <vt:lpstr>OFFICE USE ONLY</vt:lpstr>
      <vt:lpstr>Activity</vt:lpstr>
      <vt:lpstr>AffiliateEmploy</vt:lpstr>
      <vt:lpstr>Cert4</vt:lpstr>
      <vt:lpstr>CertifyBase</vt:lpstr>
      <vt:lpstr>CertifyEligible</vt:lpstr>
      <vt:lpstr>CertifyEquip</vt:lpstr>
      <vt:lpstr>CertifyPOS</vt:lpstr>
      <vt:lpstr>County</vt:lpstr>
      <vt:lpstr>Crime</vt:lpstr>
      <vt:lpstr>DisclQuestion</vt:lpstr>
      <vt:lpstr>FullTimeEmployee</vt:lpstr>
      <vt:lpstr>MinHourPos1</vt:lpstr>
      <vt:lpstr>MinHourPos2</vt:lpstr>
      <vt:lpstr>MinHourPos3</vt:lpstr>
      <vt:lpstr>Organization</vt:lpstr>
      <vt:lpstr>Organization1</vt:lpstr>
      <vt:lpstr>PreviousProject</vt:lpstr>
      <vt:lpstr>Instructions!Print_Area</vt:lpstr>
      <vt:lpstr>KSBTC!Print_Area</vt:lpstr>
      <vt:lpstr>PubliclyTraded</vt:lpstr>
      <vt:lpstr>Salutation</vt:lpstr>
      <vt:lpstr>SOS</vt:lpstr>
      <vt:lpstr>ThreeNew</vt:lpstr>
      <vt:lpstr>TIF</vt:lpstr>
      <vt:lpstr>W2Question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KSmith</dc:creator>
  <cp:lastModifiedBy>Back, Tim W (CED)</cp:lastModifiedBy>
  <cp:lastPrinted>2024-02-20T15:36:22Z</cp:lastPrinted>
  <dcterms:created xsi:type="dcterms:W3CDTF">2010-12-16T21:46:09Z</dcterms:created>
  <dcterms:modified xsi:type="dcterms:W3CDTF">2024-02-20T15:41:10Z</dcterms:modified>
</cp:coreProperties>
</file>